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15" yWindow="105" windowWidth="10095" windowHeight="12735" firstSheet="1" activeTab="1"/>
  </bookViews>
  <sheets>
    <sheet name="Munka17" sheetId="1" state="veryHidden" r:id="rId1"/>
    <sheet name="Tabella" sheetId="2" r:id="rId2"/>
  </sheets>
  <definedNames/>
  <calcPr fullCalcOnLoad="1"/>
</workbook>
</file>

<file path=xl/sharedStrings.xml><?xml version="1.0" encoding="utf-8"?>
<sst xmlns="http://schemas.openxmlformats.org/spreadsheetml/2006/main" count="614" uniqueCount="95">
  <si>
    <t>Szentlőrinc</t>
  </si>
  <si>
    <t>Csurgó TK</t>
  </si>
  <si>
    <t>NK Teke SE II.</t>
  </si>
  <si>
    <t xml:space="preserve">NB III Dél-Nyugati Csoport </t>
  </si>
  <si>
    <t>I</t>
  </si>
  <si>
    <t>Tabella</t>
  </si>
  <si>
    <t>1.</t>
  </si>
  <si>
    <t>2.</t>
  </si>
  <si>
    <t>3.</t>
  </si>
  <si>
    <t>4.</t>
  </si>
  <si>
    <t>5.</t>
  </si>
  <si>
    <t>Csurgó</t>
  </si>
  <si>
    <t>Barka L.</t>
  </si>
  <si>
    <t>J</t>
  </si>
  <si>
    <t>Gy</t>
  </si>
  <si>
    <t>D</t>
  </si>
  <si>
    <t>V</t>
  </si>
  <si>
    <t>GA</t>
  </si>
  <si>
    <t>P</t>
  </si>
  <si>
    <t>:</t>
  </si>
  <si>
    <t>x</t>
  </si>
  <si>
    <t>Szett</t>
  </si>
  <si>
    <t>Pont</t>
  </si>
  <si>
    <t>Sor.</t>
  </si>
  <si>
    <t>Csapat</t>
  </si>
  <si>
    <t>Szekszárd Vízitársulat</t>
  </si>
  <si>
    <t>Zalaszentgrót</t>
  </si>
  <si>
    <t>Ifj. Balog Z.</t>
  </si>
  <si>
    <t>Balog Z.</t>
  </si>
  <si>
    <t>Horváth A.</t>
  </si>
  <si>
    <t>Kiss L.</t>
  </si>
  <si>
    <t>Németh J.</t>
  </si>
  <si>
    <t>Bosnyák Z.</t>
  </si>
  <si>
    <t>Sass L.</t>
  </si>
  <si>
    <t>Szekszárd</t>
  </si>
  <si>
    <t>Erős Ferenc</t>
  </si>
  <si>
    <t>Feri Sándor</t>
  </si>
  <si>
    <t>Rapp Mátyás</t>
  </si>
  <si>
    <t>Keppel Sándor</t>
  </si>
  <si>
    <t>Szekunda Jenő</t>
  </si>
  <si>
    <t>Lödre István</t>
  </si>
  <si>
    <t>Illés Imre</t>
  </si>
  <si>
    <t>Kréner László</t>
  </si>
  <si>
    <t>Lödri István</t>
  </si>
  <si>
    <t>Kreiner László</t>
  </si>
  <si>
    <t>Ekkman Elemér</t>
  </si>
  <si>
    <t>Horváth Attila</t>
  </si>
  <si>
    <t>Ifj. Balog Zoltán</t>
  </si>
  <si>
    <t>Barka László</t>
  </si>
  <si>
    <t>Balog Zoltán</t>
  </si>
  <si>
    <t>Taraszár Gábor</t>
  </si>
  <si>
    <t>Tóth Károly</t>
  </si>
  <si>
    <t>Tar Róbert</t>
  </si>
  <si>
    <t>Horváth András</t>
  </si>
  <si>
    <t>Lödvi István</t>
  </si>
  <si>
    <t>Ekman Elemér</t>
  </si>
  <si>
    <t>Nagykanizsa II</t>
  </si>
  <si>
    <t>Bradics Dominik</t>
  </si>
  <si>
    <t>Bradics Attila</t>
  </si>
  <si>
    <t>Kiss Lajos</t>
  </si>
  <si>
    <t>Németh József</t>
  </si>
  <si>
    <t>Bosnyák Zoltán</t>
  </si>
  <si>
    <t>Sass László</t>
  </si>
  <si>
    <t>Balog Sz.</t>
  </si>
  <si>
    <t>Keppel S.</t>
  </si>
  <si>
    <t>Keresztes I.</t>
  </si>
  <si>
    <t>Feri S.</t>
  </si>
  <si>
    <t>Erős F.</t>
  </si>
  <si>
    <t>Keresztes István</t>
  </si>
  <si>
    <t>Nagykanizsa</t>
  </si>
  <si>
    <t>Kneiszer László</t>
  </si>
  <si>
    <t>Feri S</t>
  </si>
  <si>
    <t>Rapp M.</t>
  </si>
  <si>
    <t>Kiss A.</t>
  </si>
  <si>
    <t>Badics Attila</t>
  </si>
  <si>
    <t>Ekmann Elemér</t>
  </si>
  <si>
    <t>Badics Dominik</t>
  </si>
  <si>
    <t>Flórián József</t>
  </si>
  <si>
    <t>Kiss lajos</t>
  </si>
  <si>
    <t>Barka lászló</t>
  </si>
  <si>
    <t>Balogh Szilveszter</t>
  </si>
  <si>
    <t>Balogh Zoltán</t>
  </si>
  <si>
    <t>Bodics Attila</t>
  </si>
  <si>
    <t>ifj. Balogh Zoltán</t>
  </si>
  <si>
    <t>Balog Szilveszter</t>
  </si>
  <si>
    <t>ifj. Keppel Sándor</t>
  </si>
  <si>
    <t>Folián József</t>
  </si>
  <si>
    <t>Sas László</t>
  </si>
  <si>
    <t>Lődri István</t>
  </si>
  <si>
    <t>Farkas Zoltán</t>
  </si>
  <si>
    <t>Tarr Róbert</t>
  </si>
  <si>
    <t>Furián József</t>
  </si>
  <si>
    <t>Feri István</t>
  </si>
  <si>
    <t>Radics Attila</t>
  </si>
  <si>
    <t>Mos Gyula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</si>
</sst>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_-* #,##0.00\ _F_t_-;\-* #,##0.00\ _F_t_-;_-* \-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0" xfId="55" applyFont="1" applyBorder="1" applyAlignment="1">
      <alignment vertical="center" shrinkToFit="1"/>
      <protection/>
    </xf>
    <xf numFmtId="0" fontId="1" fillId="0" borderId="0" xfId="55" applyFont="1" applyBorder="1" applyAlignment="1">
      <alignment horizontal="left" vertical="center" shrinkToFit="1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  <xf numFmtId="0" fontId="2" fillId="0" borderId="24" xfId="55" applyFont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/>
      <protection/>
    </xf>
    <xf numFmtId="0" fontId="0" fillId="0" borderId="27" xfId="0" applyFont="1" applyBorder="1" applyAlignment="1">
      <alignment vertical="center" wrapText="1" shrinkToFit="1"/>
    </xf>
    <xf numFmtId="0" fontId="1" fillId="0" borderId="28" xfId="55" applyFont="1" applyBorder="1" applyAlignment="1">
      <alignment horizontal="left" vertical="center" shrinkToFit="1"/>
      <protection/>
    </xf>
    <xf numFmtId="0" fontId="2" fillId="0" borderId="24" xfId="55" applyFont="1" applyBorder="1" applyAlignment="1">
      <alignment vertical="center"/>
      <protection/>
    </xf>
    <xf numFmtId="0" fontId="2" fillId="0" borderId="22" xfId="55" applyFont="1" applyBorder="1" applyAlignment="1">
      <alignment vertical="center"/>
      <protection/>
    </xf>
    <xf numFmtId="0" fontId="0" fillId="0" borderId="0" xfId="0" applyAlignment="1">
      <alignment horizontal="center" vertical="center" wrapText="1" shrinkToFit="1"/>
    </xf>
    <xf numFmtId="0" fontId="1" fillId="0" borderId="29" xfId="55" applyFont="1" applyBorder="1" applyAlignment="1">
      <alignment vertical="center" shrinkToFit="1"/>
      <protection/>
    </xf>
    <xf numFmtId="0" fontId="1" fillId="0" borderId="30" xfId="55" applyFont="1" applyBorder="1" applyAlignment="1">
      <alignment horizontal="left" vertical="center" shrinkToFit="1"/>
      <protection/>
    </xf>
    <xf numFmtId="14" fontId="0" fillId="0" borderId="0" xfId="0" applyNumberFormat="1" applyFont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2" fillId="0" borderId="28" xfId="55" applyFont="1" applyBorder="1" applyAlignment="1">
      <alignment horizontal="left" vertical="center" shrinkToFit="1"/>
      <protection/>
    </xf>
    <xf numFmtId="0" fontId="1" fillId="0" borderId="0" xfId="55" applyAlignment="1">
      <alignment vertical="center"/>
      <protection/>
    </xf>
    <xf numFmtId="0" fontId="2" fillId="0" borderId="29" xfId="55" applyFont="1" applyBorder="1" applyAlignment="1">
      <alignment horizontal="center" vertical="center"/>
      <protection/>
    </xf>
    <xf numFmtId="0" fontId="2" fillId="0" borderId="28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/>
      <protection/>
    </xf>
    <xf numFmtId="0" fontId="36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14" fontId="1" fillId="0" borderId="0" xfId="55" applyNumberFormat="1" applyAlignment="1">
      <alignment vertical="center"/>
      <protection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29" xfId="55" applyFont="1" applyBorder="1" applyAlignment="1">
      <alignment horizontal="left" vertical="center" shrinkToFit="1"/>
      <protection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32" fillId="0" borderId="28" xfId="0" applyFont="1" applyBorder="1" applyAlignment="1">
      <alignment vertical="center" wrapText="1" shrinkToFit="1"/>
    </xf>
    <xf numFmtId="0" fontId="32" fillId="0" borderId="37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wrapText="1" shrinkToFit="1"/>
    </xf>
    <xf numFmtId="0" fontId="32" fillId="0" borderId="38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wrapText="1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wrapText="1" shrinkToFit="1"/>
    </xf>
    <xf numFmtId="0" fontId="32" fillId="0" borderId="19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40" xfId="55" applyFont="1" applyBorder="1" applyAlignment="1">
      <alignment horizontal="center" vertical="center" wrapText="1" shrinkToFit="1"/>
      <protection/>
    </xf>
    <xf numFmtId="0" fontId="1" fillId="0" borderId="23" xfId="55" applyFont="1" applyBorder="1" applyAlignment="1">
      <alignment horizontal="center" vertical="center" wrapText="1" shrinkToFit="1"/>
      <protection/>
    </xf>
    <xf numFmtId="0" fontId="1" fillId="0" borderId="41" xfId="55" applyFont="1" applyBorder="1" applyAlignment="1">
      <alignment horizontal="center" vertical="center" wrapText="1" shrinkToFit="1"/>
      <protection/>
    </xf>
    <xf numFmtId="0" fontId="1" fillId="0" borderId="22" xfId="55" applyFont="1" applyBorder="1" applyAlignment="1">
      <alignment horizontal="center" vertical="center" wrapText="1" shrinkToFit="1"/>
      <protection/>
    </xf>
    <xf numFmtId="0" fontId="1" fillId="0" borderId="24" xfId="55" applyFont="1" applyBorder="1" applyAlignment="1">
      <alignment horizontal="center" vertical="center" wrapText="1" shrinkToFit="1"/>
      <protection/>
    </xf>
    <xf numFmtId="0" fontId="3" fillId="0" borderId="0" xfId="55" applyFont="1" applyBorder="1" applyAlignment="1">
      <alignment horizontal="center" vertical="center"/>
      <protection/>
    </xf>
    <xf numFmtId="0" fontId="1" fillId="0" borderId="42" xfId="55" applyFont="1" applyBorder="1" applyAlignment="1">
      <alignment horizontal="center" vertical="center" textRotation="90" wrapText="1" shrinkToFit="1"/>
      <protection/>
    </xf>
    <xf numFmtId="0" fontId="1" fillId="0" borderId="35" xfId="55" applyFont="1" applyBorder="1" applyAlignment="1">
      <alignment horizontal="center" vertical="center" textRotation="90" wrapText="1" shrinkToFit="1"/>
      <protection/>
    </xf>
    <xf numFmtId="0" fontId="1" fillId="0" borderId="36" xfId="55" applyFont="1" applyBorder="1" applyAlignment="1">
      <alignment horizontal="center" vertical="center" textRotation="90" wrapText="1" shrinkToFit="1"/>
      <protection/>
    </xf>
    <xf numFmtId="0" fontId="1" fillId="0" borderId="43" xfId="55" applyFont="1" applyBorder="1" applyAlignment="1">
      <alignment horizontal="center" vertical="center" textRotation="90" wrapText="1" shrinkToFit="1"/>
      <protection/>
    </xf>
    <xf numFmtId="0" fontId="1" fillId="0" borderId="32" xfId="55" applyFont="1" applyBorder="1" applyAlignment="1">
      <alignment horizontal="center" vertical="center" textRotation="90" wrapText="1" shrinkToFit="1"/>
      <protection/>
    </xf>
    <xf numFmtId="0" fontId="1" fillId="0" borderId="33" xfId="55" applyFont="1" applyBorder="1" applyAlignment="1">
      <alignment horizontal="center" vertical="center" textRotation="90" wrapText="1" shrinkToFit="1"/>
      <protection/>
    </xf>
    <xf numFmtId="0" fontId="1" fillId="0" borderId="44" xfId="55" applyFont="1" applyBorder="1" applyAlignment="1">
      <alignment horizontal="center" vertical="center" textRotation="90" wrapText="1" shrinkToFit="1"/>
      <protection/>
    </xf>
    <xf numFmtId="0" fontId="1" fillId="0" borderId="38" xfId="55" applyFont="1" applyBorder="1" applyAlignment="1">
      <alignment horizontal="center" vertical="center" textRotation="90" wrapText="1" shrinkToFit="1"/>
      <protection/>
    </xf>
    <xf numFmtId="0" fontId="1" fillId="0" borderId="39" xfId="55" applyFont="1" applyBorder="1" applyAlignment="1">
      <alignment horizontal="center" vertical="center" textRotation="90" wrapText="1" shrinkToFit="1"/>
      <protection/>
    </xf>
    <xf numFmtId="0" fontId="1" fillId="0" borderId="45" xfId="55" applyFont="1" applyBorder="1" applyAlignment="1">
      <alignment horizontal="center" vertical="center" textRotation="90" wrapText="1" shrinkToFit="1"/>
      <protection/>
    </xf>
    <xf numFmtId="0" fontId="1" fillId="0" borderId="46" xfId="55" applyFont="1" applyBorder="1" applyAlignment="1">
      <alignment horizontal="center" vertical="center" textRotation="90" wrapText="1" shrinkToFit="1"/>
      <protection/>
    </xf>
    <xf numFmtId="0" fontId="1" fillId="0" borderId="47" xfId="55" applyFont="1" applyBorder="1" applyAlignment="1">
      <alignment horizontal="center" vertical="center" textRotation="90" wrapText="1" shrinkToFit="1"/>
      <protection/>
    </xf>
    <xf numFmtId="0" fontId="1" fillId="0" borderId="34" xfId="55" applyFont="1" applyBorder="1" applyAlignment="1">
      <alignment horizontal="center" vertical="center" textRotation="90" wrapText="1" shrinkToFit="1"/>
      <protection/>
    </xf>
    <xf numFmtId="0" fontId="1" fillId="0" borderId="31" xfId="55" applyFont="1" applyBorder="1" applyAlignment="1">
      <alignment horizontal="center" vertical="center" textRotation="90" wrapText="1" shrinkToFit="1"/>
      <protection/>
    </xf>
    <xf numFmtId="0" fontId="1" fillId="0" borderId="37" xfId="55" applyFont="1" applyBorder="1" applyAlignment="1">
      <alignment horizontal="center" vertical="center" textRotation="90" wrapText="1" shrinkToFit="1"/>
      <protection/>
    </xf>
    <xf numFmtId="0" fontId="32" fillId="0" borderId="0" xfId="0" applyFont="1" applyAlignment="1">
      <alignment horizontal="center" vertical="center" wrapText="1" shrinkToFit="1"/>
    </xf>
    <xf numFmtId="0" fontId="2" fillId="0" borderId="30" xfId="55" applyFont="1" applyBorder="1" applyAlignment="1">
      <alignment vertical="center" shrinkToFi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/>
  <dimension ref="A4:AL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22.7109375" style="1" bestFit="1" customWidth="1"/>
    <col min="2" max="16" width="2.421875" style="21" customWidth="1"/>
    <col min="17" max="17" width="5.140625" style="1" customWidth="1"/>
    <col min="18" max="18" width="2.421875" style="1" customWidth="1"/>
    <col min="19" max="19" width="24.140625" style="21" customWidth="1"/>
    <col min="20" max="25" width="4.421875" style="21" customWidth="1"/>
    <col min="26" max="26" width="6.140625" style="21" customWidth="1"/>
    <col min="27" max="29" width="9.140625" style="1" customWidth="1"/>
    <col min="30" max="30" width="20.140625" style="1" bestFit="1" customWidth="1"/>
    <col min="31" max="16384" width="9.140625" style="1" customWidth="1"/>
  </cols>
  <sheetData>
    <row r="3" ht="15.75" thickBot="1"/>
    <row r="4" spans="1:27" s="2" customFormat="1" ht="57.75" customHeight="1" thickBot="1">
      <c r="A4" s="3"/>
      <c r="B4" s="86" t="s">
        <v>25</v>
      </c>
      <c r="C4" s="87"/>
      <c r="D4" s="90"/>
      <c r="E4" s="86" t="s">
        <v>2</v>
      </c>
      <c r="F4" s="87"/>
      <c r="G4" s="88"/>
      <c r="H4" s="89" t="s">
        <v>1</v>
      </c>
      <c r="I4" s="87"/>
      <c r="J4" s="90"/>
      <c r="K4" s="86" t="s">
        <v>0</v>
      </c>
      <c r="L4" s="87"/>
      <c r="M4" s="88"/>
      <c r="N4" s="89" t="s">
        <v>26</v>
      </c>
      <c r="O4" s="87"/>
      <c r="P4" s="88"/>
      <c r="T4" s="37" t="s">
        <v>13</v>
      </c>
      <c r="U4" s="37" t="s">
        <v>14</v>
      </c>
      <c r="V4" s="37" t="s">
        <v>15</v>
      </c>
      <c r="W4" s="37" t="s">
        <v>16</v>
      </c>
      <c r="X4" s="37" t="s">
        <v>21</v>
      </c>
      <c r="Y4" s="37"/>
      <c r="Z4" s="37"/>
      <c r="AA4" s="37" t="s">
        <v>22</v>
      </c>
    </row>
    <row r="5" spans="1:27" ht="15">
      <c r="A5" s="38" t="s">
        <v>25</v>
      </c>
      <c r="B5" s="19"/>
      <c r="C5" s="20" t="s">
        <v>20</v>
      </c>
      <c r="D5" s="22"/>
      <c r="E5" s="11">
        <v>5</v>
      </c>
      <c r="F5" s="20" t="s">
        <v>19</v>
      </c>
      <c r="G5" s="5">
        <v>1</v>
      </c>
      <c r="H5" s="4">
        <v>5</v>
      </c>
      <c r="I5" s="20" t="s">
        <v>19</v>
      </c>
      <c r="J5" s="4">
        <v>1</v>
      </c>
      <c r="K5" s="11">
        <v>5</v>
      </c>
      <c r="L5" s="20" t="s">
        <v>19</v>
      </c>
      <c r="M5" s="5">
        <v>1</v>
      </c>
      <c r="N5" s="4">
        <v>5</v>
      </c>
      <c r="O5" s="20" t="s">
        <v>19</v>
      </c>
      <c r="P5" s="5">
        <v>1</v>
      </c>
      <c r="S5" s="24" t="s">
        <v>25</v>
      </c>
      <c r="T5" s="21">
        <f>COUNT(B5:B9,E5,H5,K5,N5)</f>
        <v>7</v>
      </c>
      <c r="U5" s="21">
        <f>COUNTIF(E5,"&gt;3")+COUNTIF(H5,"&gt;3")+COUNTIF(K5,"&gt;3")+COUNTIF(N5,"&gt;3")+COUNTIF(D6:D9,"&gt;3")</f>
        <v>5</v>
      </c>
      <c r="V5" s="21">
        <f>COUNTIF(E5:P5,"=3")/2+COUNTIF(B6:B9,"=3")</f>
        <v>0</v>
      </c>
      <c r="W5" s="21">
        <f>T5-U5-V5</f>
        <v>2</v>
      </c>
      <c r="X5" s="21">
        <f>SUM(D5:D9,E5,H5,K5,N5)</f>
        <v>27</v>
      </c>
      <c r="Y5" s="23" t="s">
        <v>19</v>
      </c>
      <c r="Z5" s="21">
        <f>T5*6-X5</f>
        <v>15</v>
      </c>
      <c r="AA5" s="21">
        <f>U5*2+V5</f>
        <v>10</v>
      </c>
    </row>
    <row r="6" spans="1:38" ht="15">
      <c r="A6" s="34" t="s">
        <v>2</v>
      </c>
      <c r="B6" s="9">
        <v>1</v>
      </c>
      <c r="C6" s="13" t="s">
        <v>19</v>
      </c>
      <c r="D6" s="6">
        <v>5</v>
      </c>
      <c r="E6" s="14"/>
      <c r="F6" s="13" t="s">
        <v>20</v>
      </c>
      <c r="G6" s="15"/>
      <c r="H6" s="6">
        <v>4</v>
      </c>
      <c r="I6" s="13" t="s">
        <v>19</v>
      </c>
      <c r="J6" s="6">
        <v>2</v>
      </c>
      <c r="K6" s="9">
        <v>4</v>
      </c>
      <c r="L6" s="13" t="s">
        <v>19</v>
      </c>
      <c r="M6" s="7">
        <v>2</v>
      </c>
      <c r="N6" s="6">
        <v>5</v>
      </c>
      <c r="O6" s="13" t="s">
        <v>19</v>
      </c>
      <c r="P6" s="7">
        <v>1</v>
      </c>
      <c r="S6" s="25" t="s">
        <v>2</v>
      </c>
      <c r="T6" s="21">
        <f>COUNT(E5:E9,B6,H6,K6,N6)</f>
        <v>7</v>
      </c>
      <c r="U6" s="21">
        <f>COUNTIF(B6,"&gt;3")+COUNTIF(E6,"&gt;3")+COUNTIF(H6,"&gt;3")+COUNTIF(K6,"&gt;3")+COUNTIF(N6,"&gt;3")+COUNTIF(G5:G9,"&gt;3")</f>
        <v>3</v>
      </c>
      <c r="V6" s="21">
        <f>COUNTIF(B6:D6,"=3")/2+COUNTIF(H6:P6,"=3")/2+COUNTIF(E5,"=3")+COUNTIF(E7:E9,"=3")</f>
        <v>0</v>
      </c>
      <c r="W6" s="21">
        <f>T6-U6-V6</f>
        <v>4</v>
      </c>
      <c r="X6" s="21">
        <f>SUM(G5:G9,B6,E6,K6,N6)</f>
        <v>13</v>
      </c>
      <c r="Y6" s="23" t="s">
        <v>19</v>
      </c>
      <c r="Z6" s="21">
        <f>T6*6-X6</f>
        <v>29</v>
      </c>
      <c r="AA6" s="21">
        <f>U6*2+V6</f>
        <v>6</v>
      </c>
      <c r="AD6" s="2"/>
      <c r="AE6" s="107" t="s">
        <v>13</v>
      </c>
      <c r="AF6" s="107" t="s">
        <v>14</v>
      </c>
      <c r="AG6" s="107" t="s">
        <v>15</v>
      </c>
      <c r="AH6" s="107" t="s">
        <v>16</v>
      </c>
      <c r="AI6" s="107" t="s">
        <v>21</v>
      </c>
      <c r="AJ6" s="107"/>
      <c r="AK6" s="107"/>
      <c r="AL6" s="107" t="s">
        <v>22</v>
      </c>
    </row>
    <row r="7" spans="1:38" ht="15">
      <c r="A7" s="34" t="s">
        <v>1</v>
      </c>
      <c r="B7" s="9"/>
      <c r="C7" s="13" t="s">
        <v>19</v>
      </c>
      <c r="D7" s="6"/>
      <c r="E7" s="9"/>
      <c r="F7" s="13" t="s">
        <v>19</v>
      </c>
      <c r="G7" s="7"/>
      <c r="H7" s="14"/>
      <c r="I7" s="13" t="s">
        <v>20</v>
      </c>
      <c r="J7" s="15"/>
      <c r="K7" s="9">
        <v>4</v>
      </c>
      <c r="L7" s="13" t="s">
        <v>19</v>
      </c>
      <c r="M7" s="7">
        <v>2</v>
      </c>
      <c r="N7" s="6">
        <v>1</v>
      </c>
      <c r="O7" s="13" t="s">
        <v>19</v>
      </c>
      <c r="P7" s="7">
        <v>5</v>
      </c>
      <c r="S7" s="25" t="s">
        <v>1</v>
      </c>
      <c r="T7" s="21">
        <f>COUNT(H5:H9,B7,E7,K7,N7)</f>
        <v>6</v>
      </c>
      <c r="U7" s="21">
        <f>COUNTIF(B7,"&gt;3")+COUNTIF(E7,"&gt;3")+COUNTIF(H7,"&gt;3")+COUNTIF(K7,"&gt;3")+COUNTIF(N7,"&gt;3")+COUNTIF(J5:J9,"&gt;3")</f>
        <v>1</v>
      </c>
      <c r="V7" s="21">
        <f>COUNTIF(B7:G7,"=3")/2+COUNTIF(K7:P7,"=3")/2+COUNTIF(H5:H6,"=3")+COUNTIF(H8:H9,"=3")</f>
        <v>0</v>
      </c>
      <c r="W7" s="21">
        <f>T7-U7-V7</f>
        <v>5</v>
      </c>
      <c r="X7" s="21">
        <f>SUM(J5:J9,B7,E7,K7,N7)</f>
        <v>10</v>
      </c>
      <c r="Y7" s="23" t="s">
        <v>19</v>
      </c>
      <c r="Z7" s="21">
        <f>T7*6-X7</f>
        <v>26</v>
      </c>
      <c r="AA7" s="21">
        <f>U7*2+V7</f>
        <v>2</v>
      </c>
      <c r="AD7" s="24" t="s">
        <v>25</v>
      </c>
      <c r="AE7" s="85">
        <f>SUM(T5,T14)</f>
        <v>12</v>
      </c>
      <c r="AF7" s="85">
        <f aca="true" t="shared" si="0" ref="AF7:AL11">SUM(U5,U14)</f>
        <v>9</v>
      </c>
      <c r="AG7" s="85">
        <f t="shared" si="0"/>
        <v>0</v>
      </c>
      <c r="AH7" s="85">
        <f t="shared" si="0"/>
        <v>3</v>
      </c>
      <c r="AI7" s="85">
        <f t="shared" si="0"/>
        <v>51</v>
      </c>
      <c r="AJ7" s="85">
        <f t="shared" si="0"/>
        <v>0</v>
      </c>
      <c r="AK7" s="85">
        <f t="shared" si="0"/>
        <v>21</v>
      </c>
      <c r="AL7" s="85">
        <f t="shared" si="0"/>
        <v>18</v>
      </c>
    </row>
    <row r="8" spans="1:38" ht="15">
      <c r="A8" s="34" t="s">
        <v>0</v>
      </c>
      <c r="B8" s="9">
        <v>5</v>
      </c>
      <c r="C8" s="13" t="s">
        <v>19</v>
      </c>
      <c r="D8" s="6">
        <v>1</v>
      </c>
      <c r="E8" s="9">
        <v>5</v>
      </c>
      <c r="F8" s="13" t="s">
        <v>19</v>
      </c>
      <c r="G8" s="7">
        <v>1</v>
      </c>
      <c r="H8" s="6">
        <v>5</v>
      </c>
      <c r="I8" s="13" t="s">
        <v>19</v>
      </c>
      <c r="J8" s="6">
        <v>1</v>
      </c>
      <c r="K8" s="14"/>
      <c r="L8" s="13" t="s">
        <v>20</v>
      </c>
      <c r="M8" s="15"/>
      <c r="N8" s="6">
        <v>4</v>
      </c>
      <c r="O8" s="13" t="s">
        <v>19</v>
      </c>
      <c r="P8" s="7">
        <v>2</v>
      </c>
      <c r="S8" s="25" t="s">
        <v>0</v>
      </c>
      <c r="T8" s="21">
        <f>COUNT(K5:K9,B8,E8,H8,N8)</f>
        <v>8</v>
      </c>
      <c r="U8" s="21">
        <f>COUNTIF(B8,"&gt;3")+COUNTIF(E8,"&gt;3")+COUNTIF(H8,"&gt;3")+COUNTIF(K8,"&gt;3")+COUNTIF(N8,"&gt;3")+COUNTIF(M5:M9,"&gt;3")</f>
        <v>4</v>
      </c>
      <c r="V8" s="21">
        <f>COUNTIF(B8:J8,"=3")/2+COUNTIF(N8:P8,"=3")/2+COUNTIF(K5:K7,"=3")+COUNTIF(K9:K9,"=3")</f>
        <v>0</v>
      </c>
      <c r="W8" s="21">
        <f>T8-U8-V8</f>
        <v>4</v>
      </c>
      <c r="X8" s="21">
        <f>SUM(M5:M9,B8,E8,H8,N8)</f>
        <v>26</v>
      </c>
      <c r="Y8" s="23" t="s">
        <v>19</v>
      </c>
      <c r="Z8" s="21">
        <f>T8*6-X8</f>
        <v>22</v>
      </c>
      <c r="AA8" s="21">
        <f>U8*2+V8</f>
        <v>8</v>
      </c>
      <c r="AD8" s="25" t="s">
        <v>2</v>
      </c>
      <c r="AE8" s="85">
        <f>SUM(T6,T15)</f>
        <v>12</v>
      </c>
      <c r="AF8" s="85">
        <f t="shared" si="0"/>
        <v>5</v>
      </c>
      <c r="AG8" s="85">
        <f t="shared" si="0"/>
        <v>0</v>
      </c>
      <c r="AH8" s="85">
        <f t="shared" si="0"/>
        <v>7</v>
      </c>
      <c r="AI8" s="85">
        <f t="shared" si="0"/>
        <v>21</v>
      </c>
      <c r="AJ8" s="85">
        <f t="shared" si="0"/>
        <v>0</v>
      </c>
      <c r="AK8" s="85">
        <f t="shared" si="0"/>
        <v>51</v>
      </c>
      <c r="AL8" s="85">
        <f t="shared" si="0"/>
        <v>10</v>
      </c>
    </row>
    <row r="9" spans="1:38" ht="15.75" thickBot="1">
      <c r="A9" s="39" t="s">
        <v>26</v>
      </c>
      <c r="B9" s="10">
        <v>5</v>
      </c>
      <c r="C9" s="17" t="s">
        <v>19</v>
      </c>
      <c r="D9" s="8">
        <v>1</v>
      </c>
      <c r="E9" s="10">
        <v>5</v>
      </c>
      <c r="F9" s="17" t="s">
        <v>19</v>
      </c>
      <c r="G9" s="12">
        <v>1</v>
      </c>
      <c r="H9" s="8">
        <v>5</v>
      </c>
      <c r="I9" s="17" t="s">
        <v>19</v>
      </c>
      <c r="J9" s="8">
        <v>1</v>
      </c>
      <c r="K9" s="10">
        <v>4</v>
      </c>
      <c r="L9" s="17" t="s">
        <v>19</v>
      </c>
      <c r="M9" s="12">
        <v>2</v>
      </c>
      <c r="N9" s="16"/>
      <c r="O9" s="17" t="s">
        <v>20</v>
      </c>
      <c r="P9" s="18"/>
      <c r="S9" s="25" t="s">
        <v>26</v>
      </c>
      <c r="T9" s="21">
        <f>COUNT(N5:N9,B9,E9,H9,K9)</f>
        <v>8</v>
      </c>
      <c r="U9" s="21">
        <f>COUNTIF(B9,"&gt;3")+COUNTIF(E9,"&gt;3")+COUNTIF(H9,"&gt;3")+COUNTIF(K9,"&gt;3")+COUNTIF(N9,"&gt;3")+COUNTIF(P5:P9,"&gt;3")</f>
        <v>5</v>
      </c>
      <c r="V9" s="21">
        <f>COUNTIF(B9:M9,"=3")/2+COUNTIF(N5:N8,"=3")</f>
        <v>0</v>
      </c>
      <c r="W9" s="21">
        <f>T9-U9-V9</f>
        <v>3</v>
      </c>
      <c r="X9" s="21">
        <f>SUM(P5:P9,B9,E9,H9,K9)</f>
        <v>28</v>
      </c>
      <c r="Y9" s="23" t="s">
        <v>19</v>
      </c>
      <c r="Z9" s="21">
        <f>T9*6-X9</f>
        <v>20</v>
      </c>
      <c r="AA9" s="21">
        <f>U9*2+V9</f>
        <v>10</v>
      </c>
      <c r="AD9" s="25" t="s">
        <v>1</v>
      </c>
      <c r="AE9" s="85">
        <f>SUM(T7,T16)</f>
        <v>9</v>
      </c>
      <c r="AF9" s="85">
        <f t="shared" si="0"/>
        <v>1</v>
      </c>
      <c r="AG9" s="85">
        <f t="shared" si="0"/>
        <v>0</v>
      </c>
      <c r="AH9" s="85">
        <f t="shared" si="0"/>
        <v>8</v>
      </c>
      <c r="AI9" s="85">
        <f t="shared" si="0"/>
        <v>13</v>
      </c>
      <c r="AJ9" s="85">
        <f t="shared" si="0"/>
        <v>0</v>
      </c>
      <c r="AK9" s="85">
        <f t="shared" si="0"/>
        <v>41</v>
      </c>
      <c r="AL9" s="85">
        <f t="shared" si="0"/>
        <v>2</v>
      </c>
    </row>
    <row r="10" spans="30:38" ht="15">
      <c r="AD10" s="25" t="s">
        <v>0</v>
      </c>
      <c r="AE10" s="85">
        <f>SUM(T8,T17)</f>
        <v>11</v>
      </c>
      <c r="AF10" s="85">
        <f t="shared" si="0"/>
        <v>4</v>
      </c>
      <c r="AG10" s="85">
        <f t="shared" si="0"/>
        <v>1</v>
      </c>
      <c r="AH10" s="85">
        <f t="shared" si="0"/>
        <v>6</v>
      </c>
      <c r="AI10" s="85">
        <f t="shared" si="0"/>
        <v>32</v>
      </c>
      <c r="AJ10" s="85">
        <f t="shared" si="0"/>
        <v>0</v>
      </c>
      <c r="AK10" s="85">
        <f t="shared" si="0"/>
        <v>34</v>
      </c>
      <c r="AL10" s="85">
        <f t="shared" si="0"/>
        <v>9</v>
      </c>
    </row>
    <row r="11" spans="30:38" ht="15">
      <c r="AD11" s="25" t="s">
        <v>26</v>
      </c>
      <c r="AE11" s="85">
        <f>SUM(T9,T18)</f>
        <v>14</v>
      </c>
      <c r="AF11" s="85">
        <f t="shared" si="0"/>
        <v>9</v>
      </c>
      <c r="AG11" s="85">
        <f t="shared" si="0"/>
        <v>1</v>
      </c>
      <c r="AH11" s="85">
        <f t="shared" si="0"/>
        <v>4</v>
      </c>
      <c r="AI11" s="85">
        <f t="shared" si="0"/>
        <v>49</v>
      </c>
      <c r="AJ11" s="85">
        <f t="shared" si="0"/>
        <v>0</v>
      </c>
      <c r="AK11" s="85">
        <f t="shared" si="0"/>
        <v>35</v>
      </c>
      <c r="AL11" s="85">
        <f t="shared" si="0"/>
        <v>19</v>
      </c>
    </row>
    <row r="12" ht="15.75" thickBot="1"/>
    <row r="13" spans="1:27" ht="57.75" customHeight="1" thickBot="1">
      <c r="A13" s="3"/>
      <c r="B13" s="86" t="s">
        <v>25</v>
      </c>
      <c r="C13" s="87"/>
      <c r="D13" s="90"/>
      <c r="E13" s="86" t="s">
        <v>2</v>
      </c>
      <c r="F13" s="87"/>
      <c r="G13" s="88"/>
      <c r="H13" s="89" t="s">
        <v>1</v>
      </c>
      <c r="I13" s="87"/>
      <c r="J13" s="90"/>
      <c r="K13" s="86" t="s">
        <v>0</v>
      </c>
      <c r="L13" s="87"/>
      <c r="M13" s="88"/>
      <c r="N13" s="89" t="s">
        <v>26</v>
      </c>
      <c r="O13" s="87"/>
      <c r="P13" s="88"/>
      <c r="S13" s="2"/>
      <c r="T13" s="37" t="s">
        <v>13</v>
      </c>
      <c r="U13" s="37" t="s">
        <v>14</v>
      </c>
      <c r="V13" s="37" t="s">
        <v>15</v>
      </c>
      <c r="W13" s="37" t="s">
        <v>16</v>
      </c>
      <c r="X13" s="37" t="s">
        <v>21</v>
      </c>
      <c r="Y13" s="37"/>
      <c r="Z13" s="37"/>
      <c r="AA13" s="37" t="s">
        <v>22</v>
      </c>
    </row>
    <row r="14" spans="1:27" ht="15">
      <c r="A14" s="38" t="s">
        <v>25</v>
      </c>
      <c r="B14" s="19"/>
      <c r="C14" s="20" t="s">
        <v>20</v>
      </c>
      <c r="D14" s="22"/>
      <c r="E14" s="11">
        <v>6</v>
      </c>
      <c r="F14" s="20" t="s">
        <v>19</v>
      </c>
      <c r="G14" s="5">
        <v>0</v>
      </c>
      <c r="H14" s="4">
        <v>6</v>
      </c>
      <c r="I14" s="20" t="s">
        <v>19</v>
      </c>
      <c r="J14" s="4">
        <v>0</v>
      </c>
      <c r="K14" s="11">
        <v>5</v>
      </c>
      <c r="L14" s="20" t="s">
        <v>19</v>
      </c>
      <c r="M14" s="5">
        <v>1</v>
      </c>
      <c r="N14" s="4">
        <v>5</v>
      </c>
      <c r="O14" s="20" t="s">
        <v>19</v>
      </c>
      <c r="P14" s="5">
        <v>1</v>
      </c>
      <c r="S14" s="24" t="s">
        <v>25</v>
      </c>
      <c r="T14" s="85">
        <f>COUNT(B14:B18,E14,H14,K14,N14)</f>
        <v>5</v>
      </c>
      <c r="U14" s="85">
        <f>COUNTIF(E14,"&gt;3")+COUNTIF(H14,"&gt;3")+COUNTIF(K14,"&gt;3")+COUNTIF(N14,"&gt;3")+COUNTIF(D15:D18,"&gt;3")</f>
        <v>4</v>
      </c>
      <c r="V14" s="85">
        <f>COUNTIF(E14:P14,"=3")/2+COUNTIF(B15:B18,"=3")</f>
        <v>0</v>
      </c>
      <c r="W14" s="85">
        <f>T14-U14-V14</f>
        <v>1</v>
      </c>
      <c r="X14" s="85">
        <f>SUM(D14:D18,E14,H14,K14,N14)</f>
        <v>24</v>
      </c>
      <c r="Y14" s="23" t="s">
        <v>19</v>
      </c>
      <c r="Z14" s="85">
        <f>T14*6-X14</f>
        <v>6</v>
      </c>
      <c r="AA14" s="85">
        <f>U14*2+V14</f>
        <v>8</v>
      </c>
    </row>
    <row r="15" spans="1:27" ht="15">
      <c r="A15" s="34" t="s">
        <v>2</v>
      </c>
      <c r="B15" s="9"/>
      <c r="C15" s="13" t="s">
        <v>19</v>
      </c>
      <c r="D15" s="6"/>
      <c r="E15" s="14"/>
      <c r="F15" s="13" t="s">
        <v>20</v>
      </c>
      <c r="G15" s="15"/>
      <c r="H15" s="6">
        <v>4</v>
      </c>
      <c r="I15" s="13" t="s">
        <v>19</v>
      </c>
      <c r="J15" s="6">
        <v>2</v>
      </c>
      <c r="K15" s="9">
        <v>4</v>
      </c>
      <c r="L15" s="13" t="s">
        <v>19</v>
      </c>
      <c r="M15" s="7">
        <v>2</v>
      </c>
      <c r="N15" s="6">
        <v>2</v>
      </c>
      <c r="O15" s="13" t="s">
        <v>19</v>
      </c>
      <c r="P15" s="7">
        <v>4</v>
      </c>
      <c r="S15" s="25" t="s">
        <v>2</v>
      </c>
      <c r="T15" s="85">
        <f>COUNT(E14:E18,B15,H15,K15,N15)</f>
        <v>5</v>
      </c>
      <c r="U15" s="85">
        <f>COUNTIF(B15,"&gt;3")+COUNTIF(E15,"&gt;3")+COUNTIF(H15,"&gt;3")+COUNTIF(K15,"&gt;3")+COUNTIF(N15,"&gt;3")+COUNTIF(G14:G18,"&gt;3")</f>
        <v>2</v>
      </c>
      <c r="V15" s="85">
        <f>COUNTIF(B15:D15,"=3")/2+COUNTIF(H15:P15,"=3")/2+COUNTIF(E14,"=3")+COUNTIF(E16:E18,"=3")</f>
        <v>0</v>
      </c>
      <c r="W15" s="85">
        <f>T15-U15-V15</f>
        <v>3</v>
      </c>
      <c r="X15" s="85">
        <f>SUM(G14:G18,B15,E15,K15,N15)</f>
        <v>8</v>
      </c>
      <c r="Y15" s="23" t="s">
        <v>19</v>
      </c>
      <c r="Z15" s="85">
        <f>T15*6-X15</f>
        <v>22</v>
      </c>
      <c r="AA15" s="85">
        <f>U15*2+V15</f>
        <v>4</v>
      </c>
    </row>
    <row r="16" spans="1:27" ht="15">
      <c r="A16" s="34" t="s">
        <v>1</v>
      </c>
      <c r="B16" s="9"/>
      <c r="C16" s="13" t="s">
        <v>19</v>
      </c>
      <c r="D16" s="6"/>
      <c r="E16" s="9"/>
      <c r="F16" s="13" t="s">
        <v>19</v>
      </c>
      <c r="G16" s="7"/>
      <c r="H16" s="14"/>
      <c r="I16" s="13" t="s">
        <v>20</v>
      </c>
      <c r="J16" s="15"/>
      <c r="K16" s="9"/>
      <c r="L16" s="13" t="s">
        <v>19</v>
      </c>
      <c r="M16" s="7"/>
      <c r="N16" s="6"/>
      <c r="O16" s="13" t="s">
        <v>19</v>
      </c>
      <c r="P16" s="7"/>
      <c r="S16" s="25" t="s">
        <v>1</v>
      </c>
      <c r="T16" s="85">
        <f>COUNT(H14:H18,B16,E16,K16,N16)</f>
        <v>3</v>
      </c>
      <c r="U16" s="85">
        <f>COUNTIF(B16,"&gt;3")+COUNTIF(E16,"&gt;3")+COUNTIF(H16,"&gt;3")+COUNTIF(K16,"&gt;3")+COUNTIF(N16,"&gt;3")+COUNTIF(J14:J18,"&gt;3")</f>
        <v>0</v>
      </c>
      <c r="V16" s="85">
        <f>COUNTIF(B16:G16,"=3")/2+COUNTIF(K16:P16,"=3")/2+COUNTIF(H14:H15,"=3")+COUNTIF(H17:H18,"=3")</f>
        <v>0</v>
      </c>
      <c r="W16" s="85">
        <f>T16-U16-V16</f>
        <v>3</v>
      </c>
      <c r="X16" s="85">
        <f>SUM(J14:J18,B16,E16,K16,N16)</f>
        <v>3</v>
      </c>
      <c r="Y16" s="23" t="s">
        <v>19</v>
      </c>
      <c r="Z16" s="85">
        <f>T16*6-X16</f>
        <v>15</v>
      </c>
      <c r="AA16" s="85">
        <f>U16*2+V16</f>
        <v>0</v>
      </c>
    </row>
    <row r="17" spans="1:27" ht="15">
      <c r="A17" s="34" t="s">
        <v>0</v>
      </c>
      <c r="B17" s="9"/>
      <c r="C17" s="13" t="s">
        <v>19</v>
      </c>
      <c r="D17" s="6"/>
      <c r="E17" s="9"/>
      <c r="F17" s="13" t="s">
        <v>19</v>
      </c>
      <c r="G17" s="7"/>
      <c r="H17" s="6"/>
      <c r="I17" s="13" t="s">
        <v>19</v>
      </c>
      <c r="J17" s="6"/>
      <c r="K17" s="14"/>
      <c r="L17" s="13" t="s">
        <v>20</v>
      </c>
      <c r="M17" s="15"/>
      <c r="N17" s="6"/>
      <c r="O17" s="13" t="s">
        <v>19</v>
      </c>
      <c r="P17" s="7"/>
      <c r="S17" s="25" t="s">
        <v>0</v>
      </c>
      <c r="T17" s="85">
        <f>COUNT(K14:K18,B17,E17,H17,N17)</f>
        <v>3</v>
      </c>
      <c r="U17" s="85">
        <f>COUNTIF(B17,"&gt;3")+COUNTIF(E17,"&gt;3")+COUNTIF(H17,"&gt;3")+COUNTIF(K17,"&gt;3")+COUNTIF(N17,"&gt;3")+COUNTIF(M14:M18,"&gt;3")</f>
        <v>0</v>
      </c>
      <c r="V17" s="85">
        <f>COUNTIF(B17:J17,"=3")/2+COUNTIF(N17:P17,"=3")/2+COUNTIF(K14:K16,"=3")+COUNTIF(K18:K18,"=3")</f>
        <v>1</v>
      </c>
      <c r="W17" s="85">
        <f>T17-U17-V17</f>
        <v>2</v>
      </c>
      <c r="X17" s="85">
        <f>SUM(M14:M18,B17,E17,H17,N17)</f>
        <v>6</v>
      </c>
      <c r="Y17" s="23" t="s">
        <v>19</v>
      </c>
      <c r="Z17" s="85">
        <f>T17*6-X17</f>
        <v>12</v>
      </c>
      <c r="AA17" s="85">
        <f>U17*2+V17</f>
        <v>1</v>
      </c>
    </row>
    <row r="18" spans="1:27" ht="15.75" thickBot="1">
      <c r="A18" s="39" t="s">
        <v>26</v>
      </c>
      <c r="B18" s="10">
        <v>4</v>
      </c>
      <c r="C18" s="17" t="s">
        <v>19</v>
      </c>
      <c r="D18" s="8">
        <v>2</v>
      </c>
      <c r="E18" s="10">
        <v>4</v>
      </c>
      <c r="F18" s="17" t="s">
        <v>19</v>
      </c>
      <c r="G18" s="12">
        <v>2</v>
      </c>
      <c r="H18" s="8">
        <v>5</v>
      </c>
      <c r="I18" s="17" t="s">
        <v>19</v>
      </c>
      <c r="J18" s="8">
        <v>1</v>
      </c>
      <c r="K18" s="10">
        <v>3</v>
      </c>
      <c r="L18" s="17" t="s">
        <v>19</v>
      </c>
      <c r="M18" s="12">
        <v>3</v>
      </c>
      <c r="N18" s="16"/>
      <c r="O18" s="17" t="s">
        <v>20</v>
      </c>
      <c r="P18" s="18"/>
      <c r="S18" s="25" t="s">
        <v>26</v>
      </c>
      <c r="T18" s="85">
        <f>COUNT(N14:N18,B18,E18,H18,K18)</f>
        <v>6</v>
      </c>
      <c r="U18" s="85">
        <f>COUNTIF(B18,"&gt;3")+COUNTIF(E18,"&gt;3")+COUNTIF(H18,"&gt;3")+COUNTIF(K18,"&gt;3")+COUNTIF(N18,"&gt;3")+COUNTIF(P14:P18,"&gt;3")</f>
        <v>4</v>
      </c>
      <c r="V18" s="85">
        <f>COUNTIF(B18:M18,"=3")/2+COUNTIF(N14:N17,"=3")</f>
        <v>1</v>
      </c>
      <c r="W18" s="85">
        <f>T18-U18-V18</f>
        <v>1</v>
      </c>
      <c r="X18" s="85">
        <f>SUM(P14:P18,B18,E18,H18,K18)</f>
        <v>21</v>
      </c>
      <c r="Y18" s="23" t="s">
        <v>19</v>
      </c>
      <c r="Z18" s="85">
        <f>T18*6-X18</f>
        <v>15</v>
      </c>
      <c r="AA18" s="85">
        <f>U18*2+V18</f>
        <v>9</v>
      </c>
    </row>
  </sheetData>
  <sheetProtection password="DF87" sheet="1" objects="1" scenarios="1" selectLockedCells="1" selectUnlockedCells="1"/>
  <mergeCells count="10">
    <mergeCell ref="B4:D4"/>
    <mergeCell ref="B13:D13"/>
    <mergeCell ref="E13:G13"/>
    <mergeCell ref="H13:J13"/>
    <mergeCell ref="K13:M13"/>
    <mergeCell ref="N13:P13"/>
    <mergeCell ref="H4:J4"/>
    <mergeCell ref="N4:P4"/>
    <mergeCell ref="E4:G4"/>
    <mergeCell ref="K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7:AQ273"/>
  <sheetViews>
    <sheetView tabSelected="1" zoomScalePageLayoutView="0" workbookViewId="0" topLeftCell="A1">
      <selection activeCell="Q31" sqref="Q31"/>
    </sheetView>
  </sheetViews>
  <sheetFormatPr defaultColWidth="9.140625" defaultRowHeight="15"/>
  <cols>
    <col min="1" max="1" width="4.421875" style="49" bestFit="1" customWidth="1"/>
    <col min="2" max="2" width="22.7109375" style="49" bestFit="1" customWidth="1"/>
    <col min="3" max="3" width="3.00390625" style="49" bestFit="1" customWidth="1"/>
    <col min="4" max="4" width="3.421875" style="49" bestFit="1" customWidth="1"/>
    <col min="5" max="6" width="2.28125" style="49" bestFit="1" customWidth="1"/>
    <col min="7" max="7" width="3.00390625" style="49" bestFit="1" customWidth="1"/>
    <col min="8" max="8" width="1.57421875" style="49" bestFit="1" customWidth="1"/>
    <col min="9" max="10" width="3.00390625" style="49" bestFit="1" customWidth="1"/>
    <col min="11" max="11" width="4.140625" style="49" customWidth="1"/>
    <col min="12" max="12" width="22.7109375" style="41" bestFit="1" customWidth="1"/>
    <col min="13" max="27" width="2.421875" style="21" customWidth="1"/>
    <col min="28" max="30" width="9.140625" style="49" customWidth="1"/>
    <col min="31" max="31" width="10.140625" style="49" bestFit="1" customWidth="1"/>
    <col min="32" max="32" width="16.7109375" style="49" customWidth="1"/>
    <col min="33" max="33" width="9.140625" style="49" customWidth="1"/>
    <col min="34" max="34" width="2.00390625" style="49" bestFit="1" customWidth="1"/>
    <col min="35" max="35" width="1.57421875" style="49" bestFit="1" customWidth="1"/>
    <col min="36" max="36" width="2.00390625" style="49" bestFit="1" customWidth="1"/>
    <col min="37" max="37" width="16.7109375" style="49" customWidth="1"/>
    <col min="38" max="38" width="9.140625" style="49" customWidth="1"/>
    <col min="39" max="39" width="1.57421875" style="49" bestFit="1" customWidth="1"/>
    <col min="40" max="41" width="9.140625" style="49" customWidth="1"/>
    <col min="42" max="42" width="5.00390625" style="49" bestFit="1" customWidth="1"/>
    <col min="43" max="43" width="1.57421875" style="49" bestFit="1" customWidth="1"/>
    <col min="44" max="16384" width="9.140625" style="49" customWidth="1"/>
  </cols>
  <sheetData>
    <row r="6" ht="9.75" customHeight="1" thickBot="1"/>
    <row r="7" spans="1:27" ht="18.75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M7" s="92" t="s">
        <v>25</v>
      </c>
      <c r="N7" s="93"/>
      <c r="O7" s="94"/>
      <c r="P7" s="92" t="s">
        <v>2</v>
      </c>
      <c r="Q7" s="93"/>
      <c r="R7" s="101"/>
      <c r="S7" s="104" t="s">
        <v>1</v>
      </c>
      <c r="T7" s="93"/>
      <c r="U7" s="94"/>
      <c r="V7" s="92" t="s">
        <v>0</v>
      </c>
      <c r="W7" s="93"/>
      <c r="X7" s="101"/>
      <c r="Y7" s="92" t="s">
        <v>26</v>
      </c>
      <c r="Z7" s="93"/>
      <c r="AA7" s="101"/>
    </row>
    <row r="8" spans="13:27" ht="15">
      <c r="M8" s="95"/>
      <c r="N8" s="96"/>
      <c r="O8" s="97"/>
      <c r="P8" s="95"/>
      <c r="Q8" s="96"/>
      <c r="R8" s="102"/>
      <c r="S8" s="105"/>
      <c r="T8" s="96"/>
      <c r="U8" s="97"/>
      <c r="V8" s="95"/>
      <c r="W8" s="96"/>
      <c r="X8" s="102"/>
      <c r="Y8" s="95"/>
      <c r="Z8" s="96"/>
      <c r="AA8" s="102"/>
    </row>
    <row r="9" spans="1:27" ht="18.75">
      <c r="A9" s="91" t="s">
        <v>5</v>
      </c>
      <c r="B9" s="91"/>
      <c r="C9" s="91"/>
      <c r="D9" s="91"/>
      <c r="E9" s="91"/>
      <c r="F9" s="91"/>
      <c r="G9" s="91"/>
      <c r="H9" s="91"/>
      <c r="I9" s="91"/>
      <c r="J9" s="91"/>
      <c r="M9" s="95"/>
      <c r="N9" s="96"/>
      <c r="O9" s="97"/>
      <c r="P9" s="95"/>
      <c r="Q9" s="96"/>
      <c r="R9" s="102"/>
      <c r="S9" s="105"/>
      <c r="T9" s="96"/>
      <c r="U9" s="97"/>
      <c r="V9" s="95"/>
      <c r="W9" s="96"/>
      <c r="X9" s="102"/>
      <c r="Y9" s="95"/>
      <c r="Z9" s="96"/>
      <c r="AA9" s="102"/>
    </row>
    <row r="10" spans="13:43" ht="15">
      <c r="M10" s="95"/>
      <c r="N10" s="96"/>
      <c r="O10" s="97"/>
      <c r="P10" s="95"/>
      <c r="Q10" s="96"/>
      <c r="R10" s="102"/>
      <c r="S10" s="105"/>
      <c r="T10" s="96"/>
      <c r="U10" s="97"/>
      <c r="V10" s="95"/>
      <c r="W10" s="96"/>
      <c r="X10" s="102"/>
      <c r="Y10" s="95"/>
      <c r="Z10" s="96"/>
      <c r="AA10" s="102"/>
      <c r="AE10" s="40">
        <v>41167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1"/>
      <c r="AQ10" s="1"/>
    </row>
    <row r="11" spans="13:39" ht="15">
      <c r="M11" s="95"/>
      <c r="N11" s="96"/>
      <c r="O11" s="97"/>
      <c r="P11" s="95"/>
      <c r="Q11" s="96"/>
      <c r="R11" s="102"/>
      <c r="S11" s="105"/>
      <c r="T11" s="96"/>
      <c r="U11" s="97"/>
      <c r="V11" s="95"/>
      <c r="W11" s="96"/>
      <c r="X11" s="102"/>
      <c r="Y11" s="95"/>
      <c r="Z11" s="96"/>
      <c r="AA11" s="102"/>
      <c r="AE11" s="1"/>
      <c r="AF11" s="53" t="s">
        <v>0</v>
      </c>
      <c r="AG11" s="53"/>
      <c r="AH11" s="41">
        <v>5</v>
      </c>
      <c r="AI11" s="21" t="s">
        <v>19</v>
      </c>
      <c r="AJ11" s="41">
        <v>1</v>
      </c>
      <c r="AK11" s="53" t="s">
        <v>11</v>
      </c>
      <c r="AL11" s="53"/>
      <c r="AM11" s="1"/>
    </row>
    <row r="12" spans="13:39" ht="15.75" thickBot="1">
      <c r="M12" s="95"/>
      <c r="N12" s="96"/>
      <c r="O12" s="97"/>
      <c r="P12" s="95"/>
      <c r="Q12" s="96"/>
      <c r="R12" s="102"/>
      <c r="S12" s="105"/>
      <c r="T12" s="96"/>
      <c r="U12" s="97"/>
      <c r="V12" s="95"/>
      <c r="W12" s="96"/>
      <c r="X12" s="102"/>
      <c r="Y12" s="95"/>
      <c r="Z12" s="96"/>
      <c r="AA12" s="102"/>
      <c r="AE12" s="1"/>
      <c r="AF12" s="41" t="s">
        <v>12</v>
      </c>
      <c r="AG12" s="41">
        <v>379</v>
      </c>
      <c r="AH12" s="21" t="s">
        <v>4</v>
      </c>
      <c r="AI12" s="41"/>
      <c r="AJ12" s="41"/>
      <c r="AK12" s="41" t="s">
        <v>30</v>
      </c>
      <c r="AL12" s="1">
        <v>374</v>
      </c>
      <c r="AM12" s="1"/>
    </row>
    <row r="13" spans="1:39" ht="15.75" customHeight="1" thickBot="1">
      <c r="A13" s="26" t="s">
        <v>23</v>
      </c>
      <c r="B13" s="27" t="s">
        <v>24</v>
      </c>
      <c r="C13" s="28" t="s">
        <v>13</v>
      </c>
      <c r="D13" s="29" t="s">
        <v>14</v>
      </c>
      <c r="E13" s="29" t="s">
        <v>15</v>
      </c>
      <c r="F13" s="30" t="s">
        <v>16</v>
      </c>
      <c r="G13" s="35"/>
      <c r="H13" s="31" t="s">
        <v>17</v>
      </c>
      <c r="I13" s="36"/>
      <c r="J13" s="32" t="s">
        <v>18</v>
      </c>
      <c r="L13" s="33"/>
      <c r="M13" s="98"/>
      <c r="N13" s="99"/>
      <c r="O13" s="100"/>
      <c r="P13" s="98"/>
      <c r="Q13" s="99"/>
      <c r="R13" s="103"/>
      <c r="S13" s="106"/>
      <c r="T13" s="99"/>
      <c r="U13" s="100"/>
      <c r="V13" s="98"/>
      <c r="W13" s="99"/>
      <c r="X13" s="103"/>
      <c r="Y13" s="98"/>
      <c r="Z13" s="99"/>
      <c r="AA13" s="103"/>
      <c r="AE13" s="1"/>
      <c r="AF13" s="41" t="s">
        <v>27</v>
      </c>
      <c r="AG13" s="41">
        <v>343</v>
      </c>
      <c r="AH13" s="21"/>
      <c r="AI13" s="21"/>
      <c r="AJ13" s="21"/>
      <c r="AK13" s="41" t="s">
        <v>31</v>
      </c>
      <c r="AL13" s="1">
        <v>357</v>
      </c>
      <c r="AM13" s="1"/>
    </row>
    <row r="14" spans="1:39" ht="15.75" customHeight="1">
      <c r="A14" s="50" t="s">
        <v>6</v>
      </c>
      <c r="B14" s="69" t="s">
        <v>26</v>
      </c>
      <c r="C14" s="63">
        <v>14</v>
      </c>
      <c r="D14" s="64">
        <v>9</v>
      </c>
      <c r="E14" s="64">
        <v>1</v>
      </c>
      <c r="F14" s="65">
        <v>4</v>
      </c>
      <c r="G14" s="65">
        <v>49</v>
      </c>
      <c r="H14" s="66">
        <v>0</v>
      </c>
      <c r="I14" s="63">
        <v>35</v>
      </c>
      <c r="J14" s="67">
        <v>19</v>
      </c>
      <c r="L14" s="38" t="s">
        <v>25</v>
      </c>
      <c r="M14" s="19"/>
      <c r="N14" s="20" t="s">
        <v>20</v>
      </c>
      <c r="O14" s="22"/>
      <c r="P14" s="11">
        <v>5</v>
      </c>
      <c r="Q14" s="20" t="s">
        <v>19</v>
      </c>
      <c r="R14" s="5">
        <v>1</v>
      </c>
      <c r="S14" s="4">
        <v>5</v>
      </c>
      <c r="T14" s="20" t="s">
        <v>19</v>
      </c>
      <c r="U14" s="4">
        <v>1</v>
      </c>
      <c r="V14" s="11">
        <v>5</v>
      </c>
      <c r="W14" s="20" t="s">
        <v>19</v>
      </c>
      <c r="X14" s="5">
        <v>1</v>
      </c>
      <c r="Y14" s="4">
        <v>5</v>
      </c>
      <c r="Z14" s="20" t="s">
        <v>19</v>
      </c>
      <c r="AA14" s="5">
        <v>1</v>
      </c>
      <c r="AE14" s="1"/>
      <c r="AF14" s="41" t="s">
        <v>28</v>
      </c>
      <c r="AG14" s="41">
        <v>392</v>
      </c>
      <c r="AH14" s="21" t="s">
        <v>4</v>
      </c>
      <c r="AI14" s="21"/>
      <c r="AJ14" s="21"/>
      <c r="AK14" s="41" t="s">
        <v>32</v>
      </c>
      <c r="AL14" s="1">
        <v>412</v>
      </c>
      <c r="AM14" s="42" t="s">
        <v>4</v>
      </c>
    </row>
    <row r="15" spans="1:39" ht="15">
      <c r="A15" s="51" t="s">
        <v>7</v>
      </c>
      <c r="B15" s="48" t="s">
        <v>25</v>
      </c>
      <c r="C15" s="43">
        <v>12</v>
      </c>
      <c r="D15" s="44">
        <v>9</v>
      </c>
      <c r="E15" s="44">
        <v>0</v>
      </c>
      <c r="F15" s="45">
        <v>3</v>
      </c>
      <c r="G15" s="45">
        <v>51</v>
      </c>
      <c r="H15" s="46">
        <v>0</v>
      </c>
      <c r="I15" s="43">
        <v>21</v>
      </c>
      <c r="J15" s="47">
        <v>18</v>
      </c>
      <c r="L15" s="34" t="s">
        <v>2</v>
      </c>
      <c r="M15" s="9">
        <v>1</v>
      </c>
      <c r="N15" s="13" t="s">
        <v>19</v>
      </c>
      <c r="O15" s="6">
        <v>5</v>
      </c>
      <c r="P15" s="14"/>
      <c r="Q15" s="13" t="s">
        <v>20</v>
      </c>
      <c r="R15" s="15"/>
      <c r="S15" s="6">
        <v>4</v>
      </c>
      <c r="T15" s="13" t="s">
        <v>19</v>
      </c>
      <c r="U15" s="6">
        <v>2</v>
      </c>
      <c r="V15" s="9">
        <v>4</v>
      </c>
      <c r="W15" s="13" t="s">
        <v>19</v>
      </c>
      <c r="X15" s="7">
        <v>2</v>
      </c>
      <c r="Y15" s="6">
        <v>5</v>
      </c>
      <c r="Z15" s="13" t="s">
        <v>19</v>
      </c>
      <c r="AA15" s="7">
        <v>1</v>
      </c>
      <c r="AE15" s="1"/>
      <c r="AF15" s="41" t="s">
        <v>29</v>
      </c>
      <c r="AG15" s="41">
        <v>414</v>
      </c>
      <c r="AH15" s="21" t="s">
        <v>4</v>
      </c>
      <c r="AI15" s="21"/>
      <c r="AJ15" s="21"/>
      <c r="AK15" s="41" t="s">
        <v>33</v>
      </c>
      <c r="AL15" s="1">
        <v>352</v>
      </c>
      <c r="AM15" s="1"/>
    </row>
    <row r="16" spans="1:39" ht="15">
      <c r="A16" s="51" t="s">
        <v>8</v>
      </c>
      <c r="B16" s="48" t="s">
        <v>2</v>
      </c>
      <c r="C16" s="43">
        <v>12</v>
      </c>
      <c r="D16" s="44">
        <v>5</v>
      </c>
      <c r="E16" s="44">
        <v>0</v>
      </c>
      <c r="F16" s="45">
        <v>7</v>
      </c>
      <c r="G16" s="45">
        <v>21</v>
      </c>
      <c r="H16" s="46">
        <v>0</v>
      </c>
      <c r="I16" s="43">
        <v>51</v>
      </c>
      <c r="J16" s="47">
        <v>10</v>
      </c>
      <c r="L16" s="34" t="s">
        <v>1</v>
      </c>
      <c r="M16" s="9"/>
      <c r="N16" s="13" t="s">
        <v>19</v>
      </c>
      <c r="O16" s="6"/>
      <c r="P16" s="9"/>
      <c r="Q16" s="13" t="s">
        <v>19</v>
      </c>
      <c r="R16" s="7"/>
      <c r="S16" s="14"/>
      <c r="T16" s="13" t="s">
        <v>20</v>
      </c>
      <c r="U16" s="15"/>
      <c r="V16" s="9">
        <v>4</v>
      </c>
      <c r="W16" s="13" t="s">
        <v>19</v>
      </c>
      <c r="X16" s="7">
        <v>2</v>
      </c>
      <c r="Y16" s="6">
        <v>1</v>
      </c>
      <c r="Z16" s="13" t="s">
        <v>19</v>
      </c>
      <c r="AA16" s="7">
        <v>5</v>
      </c>
      <c r="AE16" s="1"/>
      <c r="AF16" s="41"/>
      <c r="AG16" s="41">
        <f>SUM(AG12:AG15)</f>
        <v>1528</v>
      </c>
      <c r="AH16" s="21"/>
      <c r="AI16" s="21"/>
      <c r="AJ16" s="21"/>
      <c r="AK16" s="21"/>
      <c r="AL16" s="41">
        <f>SUM(AL12:AM15)</f>
        <v>1495</v>
      </c>
      <c r="AM16" s="41"/>
    </row>
    <row r="17" spans="1:27" ht="15">
      <c r="A17" s="51" t="s">
        <v>9</v>
      </c>
      <c r="B17" s="73" t="s">
        <v>0</v>
      </c>
      <c r="C17" s="75">
        <v>11</v>
      </c>
      <c r="D17" s="77">
        <v>4</v>
      </c>
      <c r="E17" s="77">
        <v>1</v>
      </c>
      <c r="F17" s="79">
        <v>6</v>
      </c>
      <c r="G17" s="79">
        <v>32</v>
      </c>
      <c r="H17" s="81">
        <v>0</v>
      </c>
      <c r="I17" s="75">
        <v>34</v>
      </c>
      <c r="J17" s="83">
        <v>9</v>
      </c>
      <c r="L17" s="34" t="s">
        <v>0</v>
      </c>
      <c r="M17" s="9">
        <v>5</v>
      </c>
      <c r="N17" s="13" t="s">
        <v>19</v>
      </c>
      <c r="O17" s="6">
        <v>1</v>
      </c>
      <c r="P17" s="9">
        <v>5</v>
      </c>
      <c r="Q17" s="13" t="s">
        <v>19</v>
      </c>
      <c r="R17" s="7">
        <v>1</v>
      </c>
      <c r="S17" s="6">
        <v>5</v>
      </c>
      <c r="T17" s="13" t="s">
        <v>19</v>
      </c>
      <c r="U17" s="6">
        <v>1</v>
      </c>
      <c r="V17" s="14"/>
      <c r="W17" s="13" t="s">
        <v>20</v>
      </c>
      <c r="X17" s="15"/>
      <c r="Y17" s="6">
        <v>4</v>
      </c>
      <c r="Z17" s="13" t="s">
        <v>19</v>
      </c>
      <c r="AA17" s="7">
        <v>2</v>
      </c>
    </row>
    <row r="18" spans="1:27" ht="15.75" thickBot="1">
      <c r="A18" s="52" t="s">
        <v>10</v>
      </c>
      <c r="B18" s="108" t="s">
        <v>1</v>
      </c>
      <c r="C18" s="74">
        <v>9</v>
      </c>
      <c r="D18" s="76">
        <v>1</v>
      </c>
      <c r="E18" s="76">
        <v>0</v>
      </c>
      <c r="F18" s="78">
        <v>8</v>
      </c>
      <c r="G18" s="78">
        <v>13</v>
      </c>
      <c r="H18" s="80">
        <v>0</v>
      </c>
      <c r="I18" s="74">
        <v>41</v>
      </c>
      <c r="J18" s="82">
        <v>2</v>
      </c>
      <c r="L18" s="39" t="s">
        <v>26</v>
      </c>
      <c r="M18" s="10">
        <v>5</v>
      </c>
      <c r="N18" s="17" t="s">
        <v>19</v>
      </c>
      <c r="O18" s="8">
        <v>1</v>
      </c>
      <c r="P18" s="10">
        <v>5</v>
      </c>
      <c r="Q18" s="17" t="s">
        <v>19</v>
      </c>
      <c r="R18" s="12">
        <v>1</v>
      </c>
      <c r="S18" s="8">
        <v>5</v>
      </c>
      <c r="T18" s="17" t="s">
        <v>19</v>
      </c>
      <c r="U18" s="8">
        <v>1</v>
      </c>
      <c r="V18" s="10">
        <v>4</v>
      </c>
      <c r="W18" s="17" t="s">
        <v>19</v>
      </c>
      <c r="X18" s="12">
        <v>2</v>
      </c>
      <c r="Y18" s="16"/>
      <c r="Z18" s="17" t="s">
        <v>20</v>
      </c>
      <c r="AA18" s="18"/>
    </row>
    <row r="19" spans="2:31" ht="15">
      <c r="B19" s="25"/>
      <c r="C19" s="21"/>
      <c r="D19" s="21"/>
      <c r="E19" s="21"/>
      <c r="F19" s="21"/>
      <c r="G19" s="21"/>
      <c r="H19" s="23"/>
      <c r="I19" s="21"/>
      <c r="J19" s="21"/>
      <c r="AE19" s="55">
        <v>41168</v>
      </c>
    </row>
    <row r="20" spans="32:39" ht="15">
      <c r="AF20" s="53" t="s">
        <v>34</v>
      </c>
      <c r="AG20" s="53"/>
      <c r="AH20" s="41">
        <v>5</v>
      </c>
      <c r="AI20" s="54" t="s">
        <v>19</v>
      </c>
      <c r="AJ20" s="41">
        <v>1</v>
      </c>
      <c r="AK20" s="53" t="s">
        <v>56</v>
      </c>
      <c r="AL20" s="53"/>
      <c r="AM20" s="1"/>
    </row>
    <row r="21" spans="32:39" ht="15.75" thickBot="1">
      <c r="AF21" s="41" t="s">
        <v>35</v>
      </c>
      <c r="AG21" s="41">
        <v>366</v>
      </c>
      <c r="AH21" s="54" t="s">
        <v>4</v>
      </c>
      <c r="AI21" s="41"/>
      <c r="AJ21" s="41"/>
      <c r="AK21" s="41" t="s">
        <v>39</v>
      </c>
      <c r="AL21" s="1">
        <v>321</v>
      </c>
      <c r="AM21" s="1"/>
    </row>
    <row r="22" spans="13:39" ht="15">
      <c r="M22" s="92" t="s">
        <v>25</v>
      </c>
      <c r="N22" s="93"/>
      <c r="O22" s="94"/>
      <c r="P22" s="92" t="s">
        <v>2</v>
      </c>
      <c r="Q22" s="93"/>
      <c r="R22" s="101"/>
      <c r="S22" s="104" t="s">
        <v>1</v>
      </c>
      <c r="T22" s="93"/>
      <c r="U22" s="94"/>
      <c r="V22" s="92" t="s">
        <v>0</v>
      </c>
      <c r="W22" s="93"/>
      <c r="X22" s="101"/>
      <c r="Y22" s="92" t="s">
        <v>26</v>
      </c>
      <c r="Z22" s="93"/>
      <c r="AA22" s="101"/>
      <c r="AF22" s="41" t="s">
        <v>36</v>
      </c>
      <c r="AG22" s="41">
        <v>325</v>
      </c>
      <c r="AH22" s="54"/>
      <c r="AI22" s="54"/>
      <c r="AJ22" s="54"/>
      <c r="AK22" s="41" t="s">
        <v>40</v>
      </c>
      <c r="AL22" s="1">
        <v>344</v>
      </c>
      <c r="AM22" s="1"/>
    </row>
    <row r="23" spans="13:39" ht="15">
      <c r="M23" s="95"/>
      <c r="N23" s="96"/>
      <c r="O23" s="97"/>
      <c r="P23" s="95"/>
      <c r="Q23" s="96"/>
      <c r="R23" s="102"/>
      <c r="S23" s="105"/>
      <c r="T23" s="96"/>
      <c r="U23" s="97"/>
      <c r="V23" s="95"/>
      <c r="W23" s="96"/>
      <c r="X23" s="102"/>
      <c r="Y23" s="95"/>
      <c r="Z23" s="96"/>
      <c r="AA23" s="102"/>
      <c r="AF23" s="41" t="s">
        <v>37</v>
      </c>
      <c r="AG23" s="41">
        <v>380</v>
      </c>
      <c r="AH23" s="54" t="s">
        <v>4</v>
      </c>
      <c r="AI23" s="54"/>
      <c r="AJ23" s="54"/>
      <c r="AK23" s="41" t="s">
        <v>41</v>
      </c>
      <c r="AL23" s="1">
        <v>346</v>
      </c>
      <c r="AM23" s="42" t="s">
        <v>4</v>
      </c>
    </row>
    <row r="24" spans="13:39" ht="15">
      <c r="M24" s="95"/>
      <c r="N24" s="96"/>
      <c r="O24" s="97"/>
      <c r="P24" s="95"/>
      <c r="Q24" s="96"/>
      <c r="R24" s="102"/>
      <c r="S24" s="105"/>
      <c r="T24" s="96"/>
      <c r="U24" s="97"/>
      <c r="V24" s="95"/>
      <c r="W24" s="96"/>
      <c r="X24" s="102"/>
      <c r="Y24" s="95"/>
      <c r="Z24" s="96"/>
      <c r="AA24" s="102"/>
      <c r="AF24" s="41" t="s">
        <v>38</v>
      </c>
      <c r="AG24" s="41">
        <v>364</v>
      </c>
      <c r="AH24" s="54" t="s">
        <v>4</v>
      </c>
      <c r="AI24" s="54"/>
      <c r="AJ24" s="54"/>
      <c r="AK24" s="41" t="s">
        <v>42</v>
      </c>
      <c r="AL24" s="1">
        <v>340</v>
      </c>
      <c r="AM24" s="1"/>
    </row>
    <row r="25" spans="13:39" ht="15">
      <c r="M25" s="95"/>
      <c r="N25" s="96"/>
      <c r="O25" s="97"/>
      <c r="P25" s="95"/>
      <c r="Q25" s="96"/>
      <c r="R25" s="102"/>
      <c r="S25" s="105"/>
      <c r="T25" s="96"/>
      <c r="U25" s="97"/>
      <c r="V25" s="95"/>
      <c r="W25" s="96"/>
      <c r="X25" s="102"/>
      <c r="Y25" s="95"/>
      <c r="Z25" s="96"/>
      <c r="AA25" s="102"/>
      <c r="AF25" s="41"/>
      <c r="AG25" s="41">
        <f>SUM(AG21:AG24)</f>
        <v>1435</v>
      </c>
      <c r="AH25" s="54"/>
      <c r="AI25" s="54"/>
      <c r="AJ25" s="54"/>
      <c r="AK25" s="54"/>
      <c r="AL25" s="41">
        <f>SUM(AL21:AM24)</f>
        <v>1351</v>
      </c>
      <c r="AM25" s="41"/>
    </row>
    <row r="26" spans="13:27" ht="15">
      <c r="M26" s="95"/>
      <c r="N26" s="96"/>
      <c r="O26" s="97"/>
      <c r="P26" s="95"/>
      <c r="Q26" s="96"/>
      <c r="R26" s="102"/>
      <c r="S26" s="105"/>
      <c r="T26" s="96"/>
      <c r="U26" s="97"/>
      <c r="V26" s="95"/>
      <c r="W26" s="96"/>
      <c r="X26" s="102"/>
      <c r="Y26" s="95"/>
      <c r="Z26" s="96"/>
      <c r="AA26" s="102"/>
    </row>
    <row r="27" spans="13:27" ht="15">
      <c r="M27" s="95"/>
      <c r="N27" s="96"/>
      <c r="O27" s="97"/>
      <c r="P27" s="95"/>
      <c r="Q27" s="96"/>
      <c r="R27" s="102"/>
      <c r="S27" s="105"/>
      <c r="T27" s="96"/>
      <c r="U27" s="97"/>
      <c r="V27" s="95"/>
      <c r="W27" s="96"/>
      <c r="X27" s="102"/>
      <c r="Y27" s="95"/>
      <c r="Z27" s="96"/>
      <c r="AA27" s="102"/>
    </row>
    <row r="28" spans="12:31" ht="15.75" thickBot="1">
      <c r="L28" s="33"/>
      <c r="M28" s="98"/>
      <c r="N28" s="99"/>
      <c r="O28" s="100"/>
      <c r="P28" s="98"/>
      <c r="Q28" s="99"/>
      <c r="R28" s="103"/>
      <c r="S28" s="106"/>
      <c r="T28" s="99"/>
      <c r="U28" s="100"/>
      <c r="V28" s="98"/>
      <c r="W28" s="99"/>
      <c r="X28" s="103"/>
      <c r="Y28" s="98"/>
      <c r="Z28" s="99"/>
      <c r="AA28" s="103"/>
      <c r="AE28" s="55">
        <v>41174</v>
      </c>
    </row>
    <row r="29" spans="12:39" ht="15">
      <c r="L29" s="38" t="s">
        <v>25</v>
      </c>
      <c r="M29" s="19"/>
      <c r="N29" s="20" t="s">
        <v>20</v>
      </c>
      <c r="O29" s="22"/>
      <c r="P29" s="11">
        <v>6</v>
      </c>
      <c r="Q29" s="20" t="s">
        <v>19</v>
      </c>
      <c r="R29" s="5">
        <v>0</v>
      </c>
      <c r="S29" s="4">
        <v>6</v>
      </c>
      <c r="T29" s="20" t="s">
        <v>19</v>
      </c>
      <c r="U29" s="4">
        <v>0</v>
      </c>
      <c r="V29" s="11">
        <v>5</v>
      </c>
      <c r="W29" s="20" t="s">
        <v>19</v>
      </c>
      <c r="X29" s="5">
        <v>1</v>
      </c>
      <c r="Y29" s="4">
        <v>5</v>
      </c>
      <c r="Z29" s="20" t="s">
        <v>19</v>
      </c>
      <c r="AA29" s="5">
        <v>1</v>
      </c>
      <c r="AF29" s="53" t="s">
        <v>56</v>
      </c>
      <c r="AG29" s="53"/>
      <c r="AH29" s="41">
        <v>4</v>
      </c>
      <c r="AI29" s="54" t="s">
        <v>19</v>
      </c>
      <c r="AJ29" s="41">
        <v>2</v>
      </c>
      <c r="AK29" s="53" t="s">
        <v>0</v>
      </c>
      <c r="AL29" s="53"/>
      <c r="AM29" s="1"/>
    </row>
    <row r="30" spans="12:39" ht="15">
      <c r="L30" s="34" t="s">
        <v>2</v>
      </c>
      <c r="M30" s="9"/>
      <c r="N30" s="13" t="s">
        <v>19</v>
      </c>
      <c r="O30" s="6"/>
      <c r="P30" s="14"/>
      <c r="Q30" s="13" t="s">
        <v>20</v>
      </c>
      <c r="R30" s="15"/>
      <c r="S30" s="6">
        <v>4</v>
      </c>
      <c r="T30" s="13" t="s">
        <v>19</v>
      </c>
      <c r="U30" s="6">
        <v>2</v>
      </c>
      <c r="V30" s="9">
        <v>4</v>
      </c>
      <c r="W30" s="13" t="s">
        <v>19</v>
      </c>
      <c r="X30" s="7">
        <v>2</v>
      </c>
      <c r="Y30" s="6">
        <v>2</v>
      </c>
      <c r="Z30" s="13" t="s">
        <v>19</v>
      </c>
      <c r="AA30" s="7">
        <v>4</v>
      </c>
      <c r="AF30" s="41" t="s">
        <v>41</v>
      </c>
      <c r="AG30" s="41">
        <v>401</v>
      </c>
      <c r="AH30" s="54"/>
      <c r="AI30" s="41"/>
      <c r="AJ30" s="41"/>
      <c r="AK30" s="41" t="s">
        <v>46</v>
      </c>
      <c r="AL30" s="1">
        <v>430</v>
      </c>
      <c r="AM30" s="1" t="s">
        <v>4</v>
      </c>
    </row>
    <row r="31" spans="12:39" ht="15">
      <c r="L31" s="34" t="s">
        <v>1</v>
      </c>
      <c r="M31" s="9"/>
      <c r="N31" s="13" t="s">
        <v>19</v>
      </c>
      <c r="O31" s="6"/>
      <c r="P31" s="9"/>
      <c r="Q31" s="13" t="s">
        <v>19</v>
      </c>
      <c r="R31" s="7"/>
      <c r="S31" s="14"/>
      <c r="T31" s="13" t="s">
        <v>20</v>
      </c>
      <c r="U31" s="15"/>
      <c r="V31" s="9"/>
      <c r="W31" s="13" t="s">
        <v>19</v>
      </c>
      <c r="X31" s="7"/>
      <c r="Y31" s="6"/>
      <c r="Z31" s="13" t="s">
        <v>19</v>
      </c>
      <c r="AA31" s="7"/>
      <c r="AF31" s="41" t="s">
        <v>43</v>
      </c>
      <c r="AG31" s="41">
        <v>382</v>
      </c>
      <c r="AH31" s="54"/>
      <c r="AI31" s="54"/>
      <c r="AJ31" s="54"/>
      <c r="AK31" s="41" t="s">
        <v>47</v>
      </c>
      <c r="AL31" s="1">
        <v>349</v>
      </c>
      <c r="AM31" s="1"/>
    </row>
    <row r="32" spans="12:39" ht="15">
      <c r="L32" s="34" t="s">
        <v>0</v>
      </c>
      <c r="M32" s="9"/>
      <c r="N32" s="13" t="s">
        <v>19</v>
      </c>
      <c r="O32" s="6"/>
      <c r="P32" s="9"/>
      <c r="Q32" s="13" t="s">
        <v>19</v>
      </c>
      <c r="R32" s="7"/>
      <c r="S32" s="6"/>
      <c r="T32" s="13" t="s">
        <v>19</v>
      </c>
      <c r="U32" s="6"/>
      <c r="V32" s="14"/>
      <c r="W32" s="13" t="s">
        <v>20</v>
      </c>
      <c r="X32" s="15"/>
      <c r="Y32" s="6"/>
      <c r="Z32" s="13" t="s">
        <v>19</v>
      </c>
      <c r="AA32" s="7"/>
      <c r="AF32" s="41" t="s">
        <v>44</v>
      </c>
      <c r="AG32" s="41">
        <v>423</v>
      </c>
      <c r="AH32" s="54" t="s">
        <v>4</v>
      </c>
      <c r="AI32" s="54"/>
      <c r="AJ32" s="54"/>
      <c r="AK32" s="41" t="s">
        <v>48</v>
      </c>
      <c r="AL32" s="1">
        <v>412</v>
      </c>
      <c r="AM32" s="42" t="s">
        <v>4</v>
      </c>
    </row>
    <row r="33" spans="12:39" ht="15.75" thickBot="1">
      <c r="L33" s="39" t="s">
        <v>26</v>
      </c>
      <c r="M33" s="10">
        <v>4</v>
      </c>
      <c r="N33" s="17" t="s">
        <v>19</v>
      </c>
      <c r="O33" s="8">
        <v>2</v>
      </c>
      <c r="P33" s="10">
        <v>4</v>
      </c>
      <c r="Q33" s="17" t="s">
        <v>19</v>
      </c>
      <c r="R33" s="12">
        <v>2</v>
      </c>
      <c r="S33" s="8">
        <v>5</v>
      </c>
      <c r="T33" s="17" t="s">
        <v>19</v>
      </c>
      <c r="U33" s="8">
        <v>1</v>
      </c>
      <c r="V33" s="10">
        <v>3</v>
      </c>
      <c r="W33" s="17" t="s">
        <v>19</v>
      </c>
      <c r="X33" s="12">
        <v>3</v>
      </c>
      <c r="Y33" s="16"/>
      <c r="Z33" s="17" t="s">
        <v>20</v>
      </c>
      <c r="AA33" s="18"/>
      <c r="AF33" s="41" t="s">
        <v>45</v>
      </c>
      <c r="AG33" s="41">
        <v>416</v>
      </c>
      <c r="AH33" s="54" t="s">
        <v>4</v>
      </c>
      <c r="AI33" s="54"/>
      <c r="AJ33" s="54"/>
      <c r="AK33" s="41" t="s">
        <v>49</v>
      </c>
      <c r="AL33" s="1">
        <v>398</v>
      </c>
      <c r="AM33" s="1"/>
    </row>
    <row r="34" spans="32:39" ht="15">
      <c r="AF34" s="41"/>
      <c r="AG34" s="41">
        <f>SUM(AG30:AG33)</f>
        <v>1622</v>
      </c>
      <c r="AH34" s="54"/>
      <c r="AI34" s="54"/>
      <c r="AJ34" s="54"/>
      <c r="AK34" s="54"/>
      <c r="AL34" s="41">
        <f>SUM(AL30:AM33)</f>
        <v>1589</v>
      </c>
      <c r="AM34" s="41"/>
    </row>
    <row r="37" ht="15">
      <c r="AE37" s="55">
        <v>41182</v>
      </c>
    </row>
    <row r="38" spans="32:39" ht="15">
      <c r="AF38" s="53" t="s">
        <v>26</v>
      </c>
      <c r="AG38" s="53"/>
      <c r="AH38" s="41">
        <v>5</v>
      </c>
      <c r="AI38" s="56" t="s">
        <v>19</v>
      </c>
      <c r="AJ38" s="41">
        <v>1</v>
      </c>
      <c r="AK38" s="53" t="s">
        <v>56</v>
      </c>
      <c r="AL38" s="53"/>
      <c r="AM38" s="1"/>
    </row>
    <row r="39" spans="32:39" ht="15">
      <c r="AF39" s="41" t="s">
        <v>50</v>
      </c>
      <c r="AG39" s="41">
        <v>416</v>
      </c>
      <c r="AH39" s="56" t="s">
        <v>4</v>
      </c>
      <c r="AI39" s="41"/>
      <c r="AJ39" s="41"/>
      <c r="AK39" s="41" t="s">
        <v>39</v>
      </c>
      <c r="AL39" s="1">
        <v>369</v>
      </c>
      <c r="AM39" s="1"/>
    </row>
    <row r="40" spans="32:39" ht="15">
      <c r="AF40" s="41" t="s">
        <v>51</v>
      </c>
      <c r="AG40" s="41">
        <v>386</v>
      </c>
      <c r="AH40" s="56"/>
      <c r="AI40" s="56"/>
      <c r="AJ40" s="56"/>
      <c r="AK40" s="41" t="s">
        <v>54</v>
      </c>
      <c r="AL40" s="1">
        <v>400</v>
      </c>
      <c r="AM40" s="1"/>
    </row>
    <row r="41" spans="32:39" ht="15">
      <c r="AF41" s="41" t="s">
        <v>52</v>
      </c>
      <c r="AG41" s="41">
        <v>418</v>
      </c>
      <c r="AH41" s="56" t="s">
        <v>4</v>
      </c>
      <c r="AI41" s="56"/>
      <c r="AJ41" s="56"/>
      <c r="AK41" s="41" t="s">
        <v>41</v>
      </c>
      <c r="AL41" s="1">
        <v>411</v>
      </c>
      <c r="AM41" s="42" t="s">
        <v>4</v>
      </c>
    </row>
    <row r="42" spans="32:39" ht="15">
      <c r="AF42" s="41" t="s">
        <v>53</v>
      </c>
      <c r="AG42" s="41">
        <v>425</v>
      </c>
      <c r="AH42" s="56" t="s">
        <v>4</v>
      </c>
      <c r="AI42" s="56"/>
      <c r="AJ42" s="56"/>
      <c r="AK42" s="41" t="s">
        <v>55</v>
      </c>
      <c r="AL42" s="1">
        <v>392</v>
      </c>
      <c r="AM42" s="1"/>
    </row>
    <row r="43" spans="32:39" ht="15">
      <c r="AF43" s="41"/>
      <c r="AG43" s="41">
        <f>SUM(AG39:AG42)</f>
        <v>1645</v>
      </c>
      <c r="AH43" s="56"/>
      <c r="AI43" s="56"/>
      <c r="AJ43" s="56"/>
      <c r="AK43" s="56"/>
      <c r="AL43" s="41">
        <f>SUM(AL39:AL42)</f>
        <v>1572</v>
      </c>
      <c r="AM43" s="41"/>
    </row>
    <row r="46" ht="15">
      <c r="AE46" s="55">
        <v>41189</v>
      </c>
    </row>
    <row r="47" spans="32:39" ht="15">
      <c r="AF47" s="53" t="s">
        <v>26</v>
      </c>
      <c r="AG47" s="53"/>
      <c r="AH47" s="41">
        <v>5</v>
      </c>
      <c r="AI47" s="57" t="s">
        <v>19</v>
      </c>
      <c r="AJ47" s="41">
        <v>1</v>
      </c>
      <c r="AK47" s="53" t="s">
        <v>11</v>
      </c>
      <c r="AL47" s="53"/>
      <c r="AM47" s="1"/>
    </row>
    <row r="48" spans="32:39" ht="15">
      <c r="AF48" s="41" t="s">
        <v>50</v>
      </c>
      <c r="AG48" s="41">
        <v>428</v>
      </c>
      <c r="AH48" s="57" t="s">
        <v>4</v>
      </c>
      <c r="AI48" s="41"/>
      <c r="AJ48" s="41"/>
      <c r="AK48" s="41" t="s">
        <v>59</v>
      </c>
      <c r="AL48" s="1">
        <v>391</v>
      </c>
      <c r="AM48" s="1"/>
    </row>
    <row r="49" spans="32:39" ht="15">
      <c r="AF49" s="41" t="s">
        <v>57</v>
      </c>
      <c r="AG49" s="41">
        <v>389</v>
      </c>
      <c r="AH49" s="57"/>
      <c r="AI49" s="57"/>
      <c r="AJ49" s="57"/>
      <c r="AK49" s="41" t="s">
        <v>60</v>
      </c>
      <c r="AL49" s="1">
        <v>372</v>
      </c>
      <c r="AM49" s="1"/>
    </row>
    <row r="50" spans="32:39" ht="15">
      <c r="AF50" s="41" t="s">
        <v>51</v>
      </c>
      <c r="AG50" s="41">
        <v>418</v>
      </c>
      <c r="AH50" s="57" t="s">
        <v>4</v>
      </c>
      <c r="AI50" s="57"/>
      <c r="AJ50" s="57"/>
      <c r="AK50" s="41" t="s">
        <v>61</v>
      </c>
      <c r="AL50" s="1">
        <v>405</v>
      </c>
      <c r="AM50" s="42" t="s">
        <v>4</v>
      </c>
    </row>
    <row r="51" spans="32:39" ht="15">
      <c r="AF51" s="41" t="s">
        <v>58</v>
      </c>
      <c r="AG51" s="41">
        <v>403</v>
      </c>
      <c r="AH51" s="57" t="s">
        <v>4</v>
      </c>
      <c r="AI51" s="57"/>
      <c r="AJ51" s="57"/>
      <c r="AK51" s="41" t="s">
        <v>62</v>
      </c>
      <c r="AL51" s="1">
        <v>371</v>
      </c>
      <c r="AM51" s="1"/>
    </row>
    <row r="52" spans="32:39" ht="15">
      <c r="AF52" s="41"/>
      <c r="AG52" s="41">
        <f>SUM(AG48:AG51)</f>
        <v>1638</v>
      </c>
      <c r="AH52" s="57"/>
      <c r="AI52" s="57"/>
      <c r="AJ52" s="57"/>
      <c r="AK52" s="57"/>
      <c r="AL52" s="41">
        <f>SUM(AL48:AL51)</f>
        <v>1539</v>
      </c>
      <c r="AM52" s="41"/>
    </row>
    <row r="55" ht="15">
      <c r="AE55" s="55">
        <v>41189</v>
      </c>
    </row>
    <row r="56" spans="32:39" ht="15">
      <c r="AF56" s="53" t="s">
        <v>0</v>
      </c>
      <c r="AG56" s="53"/>
      <c r="AH56" s="41">
        <v>5</v>
      </c>
      <c r="AI56" s="58" t="s">
        <v>19</v>
      </c>
      <c r="AJ56" s="41">
        <v>1</v>
      </c>
      <c r="AK56" s="53" t="s">
        <v>34</v>
      </c>
      <c r="AL56" s="53"/>
      <c r="AM56" s="1"/>
    </row>
    <row r="57" spans="32:39" ht="15">
      <c r="AF57" s="41" t="s">
        <v>12</v>
      </c>
      <c r="AG57" s="41">
        <v>399</v>
      </c>
      <c r="AH57" s="58" t="s">
        <v>4</v>
      </c>
      <c r="AI57" s="41"/>
      <c r="AJ57" s="41"/>
      <c r="AK57" s="41" t="s">
        <v>64</v>
      </c>
      <c r="AL57" s="1">
        <v>365</v>
      </c>
      <c r="AM57" s="1"/>
    </row>
    <row r="58" spans="32:39" ht="15">
      <c r="AF58" s="41" t="s">
        <v>63</v>
      </c>
      <c r="AG58" s="41">
        <v>407</v>
      </c>
      <c r="AH58" s="58" t="s">
        <v>4</v>
      </c>
      <c r="AI58" s="58"/>
      <c r="AJ58" s="58"/>
      <c r="AK58" s="41" t="s">
        <v>65</v>
      </c>
      <c r="AL58" s="1">
        <v>321</v>
      </c>
      <c r="AM58" s="1"/>
    </row>
    <row r="59" spans="32:39" ht="15">
      <c r="AF59" s="41" t="s">
        <v>28</v>
      </c>
      <c r="AG59" s="41">
        <v>414</v>
      </c>
      <c r="AH59" s="58" t="s">
        <v>4</v>
      </c>
      <c r="AI59" s="58"/>
      <c r="AJ59" s="58"/>
      <c r="AK59" s="41" t="s">
        <v>66</v>
      </c>
      <c r="AL59" s="1">
        <v>366</v>
      </c>
      <c r="AM59" s="42"/>
    </row>
    <row r="60" spans="32:39" ht="15">
      <c r="AF60" s="41" t="s">
        <v>29</v>
      </c>
      <c r="AG60" s="41">
        <v>354</v>
      </c>
      <c r="AH60" s="58"/>
      <c r="AI60" s="58"/>
      <c r="AJ60" s="58"/>
      <c r="AK60" s="41" t="s">
        <v>67</v>
      </c>
      <c r="AL60" s="1">
        <v>390</v>
      </c>
      <c r="AM60" s="1" t="s">
        <v>4</v>
      </c>
    </row>
    <row r="61" spans="32:39" ht="15">
      <c r="AF61" s="41"/>
      <c r="AG61" s="41">
        <f>SUM(AG57:AG60)</f>
        <v>1574</v>
      </c>
      <c r="AH61" s="58"/>
      <c r="AI61" s="58"/>
      <c r="AJ61" s="58"/>
      <c r="AK61" s="58"/>
      <c r="AL61" s="41">
        <f>SUM(AL57:AL60)</f>
        <v>1442</v>
      </c>
      <c r="AM61" s="41"/>
    </row>
    <row r="64" ht="15">
      <c r="AE64" s="55">
        <v>41189</v>
      </c>
    </row>
    <row r="65" spans="32:38" ht="15">
      <c r="AF65" s="53" t="s">
        <v>0</v>
      </c>
      <c r="AG65" s="53"/>
      <c r="AH65" s="41">
        <v>4</v>
      </c>
      <c r="AI65" s="59" t="s">
        <v>19</v>
      </c>
      <c r="AJ65" s="41">
        <v>2</v>
      </c>
      <c r="AK65" s="53" t="s">
        <v>26</v>
      </c>
      <c r="AL65" s="53"/>
    </row>
    <row r="68" ht="15">
      <c r="AE68" s="55">
        <v>41203</v>
      </c>
    </row>
    <row r="69" spans="32:39" ht="15">
      <c r="AF69" s="53" t="s">
        <v>26</v>
      </c>
      <c r="AG69" s="53"/>
      <c r="AH69" s="41">
        <v>5</v>
      </c>
      <c r="AI69" s="60" t="s">
        <v>19</v>
      </c>
      <c r="AJ69" s="41">
        <v>1</v>
      </c>
      <c r="AK69" s="53" t="s">
        <v>34</v>
      </c>
      <c r="AL69" s="53"/>
      <c r="AM69" s="1"/>
    </row>
    <row r="70" spans="32:39" ht="15">
      <c r="AF70" s="41" t="s">
        <v>50</v>
      </c>
      <c r="AG70" s="41">
        <v>359</v>
      </c>
      <c r="AH70" s="60"/>
      <c r="AI70" s="41"/>
      <c r="AJ70" s="41"/>
      <c r="AK70" s="41" t="s">
        <v>36</v>
      </c>
      <c r="AL70" s="1">
        <v>402</v>
      </c>
      <c r="AM70" s="1"/>
    </row>
    <row r="71" spans="32:39" ht="15">
      <c r="AF71" s="41" t="s">
        <v>52</v>
      </c>
      <c r="AG71" s="41">
        <v>424</v>
      </c>
      <c r="AH71" s="60" t="s">
        <v>4</v>
      </c>
      <c r="AI71" s="60"/>
      <c r="AJ71" s="60"/>
      <c r="AK71" s="41" t="s">
        <v>38</v>
      </c>
      <c r="AL71" s="1">
        <v>391</v>
      </c>
      <c r="AM71" s="1"/>
    </row>
    <row r="72" spans="32:39" ht="15">
      <c r="AF72" s="41" t="s">
        <v>51</v>
      </c>
      <c r="AG72" s="41">
        <v>420</v>
      </c>
      <c r="AH72" s="60" t="s">
        <v>4</v>
      </c>
      <c r="AI72" s="60"/>
      <c r="AJ72" s="60"/>
      <c r="AK72" s="41" t="s">
        <v>68</v>
      </c>
      <c r="AL72" s="1">
        <v>409</v>
      </c>
      <c r="AM72" s="42" t="s">
        <v>4</v>
      </c>
    </row>
    <row r="73" spans="32:39" ht="15">
      <c r="AF73" s="41" t="s">
        <v>53</v>
      </c>
      <c r="AG73" s="41">
        <v>423</v>
      </c>
      <c r="AH73" s="60" t="s">
        <v>4</v>
      </c>
      <c r="AI73" s="60"/>
      <c r="AJ73" s="60"/>
      <c r="AK73" s="41" t="s">
        <v>35</v>
      </c>
      <c r="AL73" s="1">
        <v>409</v>
      </c>
      <c r="AM73" s="1"/>
    </row>
    <row r="74" spans="32:39" ht="15">
      <c r="AF74" s="41"/>
      <c r="AG74" s="41">
        <f>SUM(AG70:AG73)</f>
        <v>1626</v>
      </c>
      <c r="AH74" s="60"/>
      <c r="AI74" s="60"/>
      <c r="AJ74" s="60"/>
      <c r="AK74" s="60"/>
      <c r="AL74" s="41">
        <f>SUM(AL70:AL73)</f>
        <v>1611</v>
      </c>
      <c r="AM74" s="41"/>
    </row>
    <row r="77" ht="15">
      <c r="AE77" s="55">
        <v>41203</v>
      </c>
    </row>
    <row r="78" spans="32:39" ht="15">
      <c r="AF78" s="53" t="s">
        <v>69</v>
      </c>
      <c r="AG78" s="53"/>
      <c r="AH78" s="41">
        <v>1</v>
      </c>
      <c r="AI78" s="60" t="s">
        <v>19</v>
      </c>
      <c r="AJ78" s="41">
        <v>5</v>
      </c>
      <c r="AK78" s="53" t="s">
        <v>34</v>
      </c>
      <c r="AL78" s="53"/>
      <c r="AM78" s="1"/>
    </row>
    <row r="79" spans="32:39" ht="15">
      <c r="AF79" s="41" t="s">
        <v>39</v>
      </c>
      <c r="AG79" s="41">
        <v>396</v>
      </c>
      <c r="AH79" s="60"/>
      <c r="AI79" s="41"/>
      <c r="AJ79" s="41"/>
      <c r="AK79" s="41" t="s">
        <v>36</v>
      </c>
      <c r="AL79" s="1">
        <v>400</v>
      </c>
      <c r="AM79" s="1" t="s">
        <v>4</v>
      </c>
    </row>
    <row r="80" spans="32:39" ht="15">
      <c r="AF80" s="41" t="s">
        <v>41</v>
      </c>
      <c r="AG80" s="41">
        <v>366</v>
      </c>
      <c r="AH80" s="60"/>
      <c r="AI80" s="60"/>
      <c r="AJ80" s="60"/>
      <c r="AK80" s="41" t="s">
        <v>38</v>
      </c>
      <c r="AL80" s="1">
        <v>378</v>
      </c>
      <c r="AM80" s="1"/>
    </row>
    <row r="81" spans="32:39" ht="15">
      <c r="AF81" s="41" t="s">
        <v>55</v>
      </c>
      <c r="AG81" s="41">
        <v>376</v>
      </c>
      <c r="AH81" s="60"/>
      <c r="AI81" s="60"/>
      <c r="AJ81" s="60"/>
      <c r="AK81" s="41" t="s">
        <v>68</v>
      </c>
      <c r="AL81" s="1">
        <v>423</v>
      </c>
      <c r="AM81" s="42" t="s">
        <v>4</v>
      </c>
    </row>
    <row r="82" spans="32:39" ht="15">
      <c r="AF82" s="41" t="s">
        <v>70</v>
      </c>
      <c r="AG82" s="41">
        <v>418</v>
      </c>
      <c r="AH82" s="60" t="s">
        <v>4</v>
      </c>
      <c r="AI82" s="60"/>
      <c r="AJ82" s="60"/>
      <c r="AK82" s="41" t="s">
        <v>35</v>
      </c>
      <c r="AL82" s="1">
        <v>399</v>
      </c>
      <c r="AM82" s="1" t="s">
        <v>4</v>
      </c>
    </row>
    <row r="83" spans="32:39" ht="15">
      <c r="AF83" s="41"/>
      <c r="AG83" s="41">
        <f>SUM(AG79:AG82)</f>
        <v>1556</v>
      </c>
      <c r="AH83" s="60"/>
      <c r="AI83" s="60"/>
      <c r="AJ83" s="60"/>
      <c r="AK83" s="60"/>
      <c r="AL83" s="41">
        <f>SUM(AL79:AL82)</f>
        <v>1600</v>
      </c>
      <c r="AM83" s="41"/>
    </row>
    <row r="86" ht="15">
      <c r="AE86" s="55">
        <v>41210</v>
      </c>
    </row>
    <row r="87" spans="32:38" ht="15">
      <c r="AF87" s="53" t="s">
        <v>0</v>
      </c>
      <c r="AG87" s="53"/>
      <c r="AH87" s="41">
        <v>5</v>
      </c>
      <c r="AI87" s="61" t="s">
        <v>19</v>
      </c>
      <c r="AJ87" s="41">
        <v>1</v>
      </c>
      <c r="AK87" s="53" t="s">
        <v>69</v>
      </c>
      <c r="AL87" s="53"/>
    </row>
    <row r="90" ht="15">
      <c r="AE90" s="55">
        <v>41203</v>
      </c>
    </row>
    <row r="91" spans="32:39" ht="15">
      <c r="AF91" s="53" t="s">
        <v>34</v>
      </c>
      <c r="AG91" s="53"/>
      <c r="AH91" s="41">
        <v>5</v>
      </c>
      <c r="AI91" s="62" t="s">
        <v>19</v>
      </c>
      <c r="AJ91" s="41">
        <v>1</v>
      </c>
      <c r="AK91" s="53" t="s">
        <v>11</v>
      </c>
      <c r="AL91" s="53"/>
      <c r="AM91" s="1"/>
    </row>
    <row r="92" spans="32:39" ht="15">
      <c r="AF92" s="41" t="s">
        <v>64</v>
      </c>
      <c r="AG92" s="41">
        <v>365</v>
      </c>
      <c r="AH92" s="62" t="s">
        <v>4</v>
      </c>
      <c r="AI92" s="41"/>
      <c r="AJ92" s="41"/>
      <c r="AK92" s="41" t="s">
        <v>73</v>
      </c>
      <c r="AL92" s="1">
        <v>339</v>
      </c>
      <c r="AM92" s="1"/>
    </row>
    <row r="93" spans="32:39" ht="15">
      <c r="AF93" s="41" t="s">
        <v>65</v>
      </c>
      <c r="AG93" s="41">
        <v>310</v>
      </c>
      <c r="AH93" s="62"/>
      <c r="AI93" s="62"/>
      <c r="AJ93" s="62"/>
      <c r="AK93" s="41" t="s">
        <v>31</v>
      </c>
      <c r="AL93" s="1">
        <v>286</v>
      </c>
      <c r="AM93" s="1"/>
    </row>
    <row r="94" spans="32:39" ht="15">
      <c r="AF94" s="41" t="s">
        <v>71</v>
      </c>
      <c r="AG94" s="41">
        <v>373</v>
      </c>
      <c r="AH94" s="62" t="s">
        <v>4</v>
      </c>
      <c r="AI94" s="62"/>
      <c r="AJ94" s="62"/>
      <c r="AK94" s="41" t="s">
        <v>32</v>
      </c>
      <c r="AL94" s="1">
        <v>370</v>
      </c>
      <c r="AM94" s="42" t="s">
        <v>4</v>
      </c>
    </row>
    <row r="95" spans="32:39" ht="15">
      <c r="AF95" s="41" t="s">
        <v>72</v>
      </c>
      <c r="AG95" s="41">
        <v>373</v>
      </c>
      <c r="AH95" s="62" t="s">
        <v>4</v>
      </c>
      <c r="AI95" s="62"/>
      <c r="AJ95" s="62"/>
      <c r="AK95" s="41" t="s">
        <v>33</v>
      </c>
      <c r="AL95" s="1">
        <v>335</v>
      </c>
      <c r="AM95" s="1"/>
    </row>
    <row r="96" spans="32:39" ht="15">
      <c r="AF96" s="41"/>
      <c r="AG96" s="41">
        <f>SUM(AG92:AG95)</f>
        <v>1421</v>
      </c>
      <c r="AH96" s="62"/>
      <c r="AI96" s="62"/>
      <c r="AJ96" s="62"/>
      <c r="AK96" s="62"/>
      <c r="AL96" s="41">
        <f>SUM(AL92:AL95)</f>
        <v>1330</v>
      </c>
      <c r="AM96" s="41"/>
    </row>
    <row r="100" ht="15">
      <c r="AE100" s="55">
        <v>41209</v>
      </c>
    </row>
    <row r="101" spans="32:39" ht="15">
      <c r="AF101" s="53" t="s">
        <v>34</v>
      </c>
      <c r="AG101" s="53"/>
      <c r="AH101" s="41">
        <v>5</v>
      </c>
      <c r="AI101" s="62" t="s">
        <v>19</v>
      </c>
      <c r="AJ101" s="41">
        <v>1</v>
      </c>
      <c r="AK101" s="53" t="s">
        <v>26</v>
      </c>
      <c r="AL101" s="53"/>
      <c r="AM101" s="1"/>
    </row>
    <row r="102" spans="32:39" ht="15">
      <c r="AF102" s="41" t="s">
        <v>35</v>
      </c>
      <c r="AG102" s="41">
        <v>381</v>
      </c>
      <c r="AH102" s="62" t="s">
        <v>4</v>
      </c>
      <c r="AI102" s="41"/>
      <c r="AJ102" s="41"/>
      <c r="AK102" s="41" t="s">
        <v>74</v>
      </c>
      <c r="AL102" s="1">
        <v>312</v>
      </c>
      <c r="AM102" s="1"/>
    </row>
    <row r="103" spans="32:39" ht="15">
      <c r="AF103" s="41" t="s">
        <v>68</v>
      </c>
      <c r="AG103" s="41">
        <v>356</v>
      </c>
      <c r="AH103" s="62"/>
      <c r="AI103" s="62"/>
      <c r="AJ103" s="62"/>
      <c r="AK103" s="41" t="s">
        <v>52</v>
      </c>
      <c r="AL103" s="1">
        <v>312</v>
      </c>
      <c r="AM103" s="1"/>
    </row>
    <row r="104" spans="32:40" ht="15">
      <c r="AF104" s="41" t="s">
        <v>36</v>
      </c>
      <c r="AG104" s="41">
        <v>391</v>
      </c>
      <c r="AH104" s="62" t="s">
        <v>4</v>
      </c>
      <c r="AI104" s="62"/>
      <c r="AJ104" s="62"/>
      <c r="AK104" s="41" t="s">
        <v>51</v>
      </c>
      <c r="AL104" s="1">
        <v>358</v>
      </c>
      <c r="AM104" s="42"/>
      <c r="AN104" s="49" t="s">
        <v>4</v>
      </c>
    </row>
    <row r="105" spans="32:39" ht="15">
      <c r="AF105" s="41" t="s">
        <v>37</v>
      </c>
      <c r="AG105" s="41">
        <v>392</v>
      </c>
      <c r="AH105" s="62" t="s">
        <v>4</v>
      </c>
      <c r="AI105" s="62"/>
      <c r="AJ105" s="62"/>
      <c r="AK105" s="41" t="s">
        <v>53</v>
      </c>
      <c r="AL105" s="1">
        <v>333</v>
      </c>
      <c r="AM105" s="1"/>
    </row>
    <row r="106" spans="32:39" ht="15">
      <c r="AF106" s="41"/>
      <c r="AG106" s="41">
        <f>SUM(AG102:AG105)</f>
        <v>1520</v>
      </c>
      <c r="AH106" s="62"/>
      <c r="AI106" s="62"/>
      <c r="AJ106" s="62"/>
      <c r="AK106" s="62"/>
      <c r="AL106" s="41">
        <f>SUM(AL102:AL105)</f>
        <v>1315</v>
      </c>
      <c r="AM106" s="41"/>
    </row>
    <row r="109" ht="15">
      <c r="AE109" s="55">
        <v>41216</v>
      </c>
    </row>
    <row r="110" spans="32:39" ht="15">
      <c r="AF110" s="53" t="s">
        <v>69</v>
      </c>
      <c r="AG110" s="53"/>
      <c r="AH110" s="41">
        <v>5</v>
      </c>
      <c r="AI110" s="62" t="s">
        <v>19</v>
      </c>
      <c r="AJ110" s="41">
        <v>1</v>
      </c>
      <c r="AK110" s="53" t="s">
        <v>26</v>
      </c>
      <c r="AL110" s="53"/>
      <c r="AM110" s="1"/>
    </row>
    <row r="111" spans="32:39" ht="15">
      <c r="AF111" s="41" t="s">
        <v>43</v>
      </c>
      <c r="AG111" s="41">
        <v>389</v>
      </c>
      <c r="AH111" s="62"/>
      <c r="AI111" s="41"/>
      <c r="AJ111" s="41"/>
      <c r="AK111" s="41" t="s">
        <v>76</v>
      </c>
      <c r="AL111" s="1">
        <v>405</v>
      </c>
      <c r="AM111" s="1" t="s">
        <v>4</v>
      </c>
    </row>
    <row r="112" spans="32:39" ht="15">
      <c r="AF112" s="41" t="s">
        <v>39</v>
      </c>
      <c r="AG112" s="41">
        <v>403</v>
      </c>
      <c r="AH112" s="62" t="s">
        <v>4</v>
      </c>
      <c r="AI112" s="62"/>
      <c r="AJ112" s="62"/>
      <c r="AK112" s="41" t="s">
        <v>50</v>
      </c>
      <c r="AL112" s="1">
        <v>391</v>
      </c>
      <c r="AM112" s="1"/>
    </row>
    <row r="113" spans="32:39" ht="15">
      <c r="AF113" s="41" t="s">
        <v>75</v>
      </c>
      <c r="AG113" s="41">
        <v>437</v>
      </c>
      <c r="AH113" s="62" t="s">
        <v>4</v>
      </c>
      <c r="AI113" s="62"/>
      <c r="AJ113" s="62"/>
      <c r="AK113" s="41" t="s">
        <v>51</v>
      </c>
      <c r="AL113" s="1">
        <v>394</v>
      </c>
      <c r="AM113" s="42"/>
    </row>
    <row r="114" spans="32:39" ht="15">
      <c r="AF114" s="41" t="s">
        <v>44</v>
      </c>
      <c r="AG114" s="41">
        <v>405</v>
      </c>
      <c r="AH114" s="62" t="s">
        <v>4</v>
      </c>
      <c r="AI114" s="62"/>
      <c r="AJ114" s="62"/>
      <c r="AK114" s="41" t="s">
        <v>74</v>
      </c>
      <c r="AL114" s="1">
        <v>386</v>
      </c>
      <c r="AM114" s="1"/>
    </row>
    <row r="115" spans="32:39" ht="15">
      <c r="AF115" s="41"/>
      <c r="AG115" s="41">
        <f>SUM(AG111:AG114)</f>
        <v>1634</v>
      </c>
      <c r="AH115" s="62"/>
      <c r="AI115" s="62"/>
      <c r="AJ115" s="62"/>
      <c r="AK115" s="62"/>
      <c r="AL115" s="41">
        <f>SUM(AL111:AL114)</f>
        <v>1576</v>
      </c>
      <c r="AM115" s="41"/>
    </row>
    <row r="118" ht="15">
      <c r="AE118" s="55"/>
    </row>
    <row r="119" spans="32:39" ht="15">
      <c r="AF119" s="53" t="s">
        <v>11</v>
      </c>
      <c r="AG119" s="53"/>
      <c r="AH119" s="41">
        <v>4</v>
      </c>
      <c r="AI119" s="68" t="s">
        <v>19</v>
      </c>
      <c r="AJ119" s="41">
        <v>2</v>
      </c>
      <c r="AK119" s="53" t="s">
        <v>0</v>
      </c>
      <c r="AL119" s="53"/>
      <c r="AM119" s="1"/>
    </row>
    <row r="120" spans="32:39" ht="15">
      <c r="AF120" s="41" t="s">
        <v>61</v>
      </c>
      <c r="AG120" s="41">
        <v>385</v>
      </c>
      <c r="AH120" s="23" t="s">
        <v>4</v>
      </c>
      <c r="AI120" s="41"/>
      <c r="AJ120" s="41"/>
      <c r="AK120" s="41" t="s">
        <v>79</v>
      </c>
      <c r="AL120" s="1">
        <v>389</v>
      </c>
      <c r="AM120" s="71" t="s">
        <v>4</v>
      </c>
    </row>
    <row r="121" spans="32:39" ht="15">
      <c r="AF121" s="41" t="s">
        <v>60</v>
      </c>
      <c r="AG121" s="41">
        <v>380</v>
      </c>
      <c r="AH121" s="68"/>
      <c r="AI121" s="68"/>
      <c r="AJ121" s="68"/>
      <c r="AK121" s="41" t="s">
        <v>80</v>
      </c>
      <c r="AL121" s="1">
        <v>375</v>
      </c>
      <c r="AM121" s="1"/>
    </row>
    <row r="122" spans="32:39" ht="15">
      <c r="AF122" s="41" t="s">
        <v>77</v>
      </c>
      <c r="AG122" s="41">
        <v>337</v>
      </c>
      <c r="AH122" s="68"/>
      <c r="AI122" s="68"/>
      <c r="AJ122" s="68"/>
      <c r="AK122" s="41" t="s">
        <v>81</v>
      </c>
      <c r="AL122" s="1">
        <v>344</v>
      </c>
      <c r="AM122" s="42"/>
    </row>
    <row r="123" spans="32:39" ht="15">
      <c r="AF123" s="41" t="s">
        <v>78</v>
      </c>
      <c r="AG123" s="41">
        <v>401</v>
      </c>
      <c r="AH123" s="23" t="s">
        <v>4</v>
      </c>
      <c r="AI123" s="68"/>
      <c r="AJ123" s="68"/>
      <c r="AK123" s="41" t="s">
        <v>46</v>
      </c>
      <c r="AL123" s="1">
        <v>388</v>
      </c>
      <c r="AM123" s="71" t="s">
        <v>4</v>
      </c>
    </row>
    <row r="124" spans="32:39" ht="15">
      <c r="AF124" s="41"/>
      <c r="AG124" s="41">
        <f>SUM(AG120:AG123)</f>
        <v>1503</v>
      </c>
      <c r="AH124" s="68"/>
      <c r="AI124" s="68"/>
      <c r="AJ124" s="68"/>
      <c r="AK124" s="68"/>
      <c r="AL124" s="41">
        <f>SUM(AL120:AL123)</f>
        <v>1496</v>
      </c>
      <c r="AM124" s="41"/>
    </row>
    <row r="128" spans="32:39" ht="15">
      <c r="AF128" s="53" t="s">
        <v>11</v>
      </c>
      <c r="AG128" s="53"/>
      <c r="AH128" s="41">
        <v>1</v>
      </c>
      <c r="AI128" s="68" t="s">
        <v>19</v>
      </c>
      <c r="AJ128" s="41">
        <v>5</v>
      </c>
      <c r="AK128" s="53" t="s">
        <v>26</v>
      </c>
      <c r="AL128" s="53"/>
      <c r="AM128" s="1"/>
    </row>
    <row r="129" spans="32:39" ht="15">
      <c r="AF129" s="41" t="s">
        <v>60</v>
      </c>
      <c r="AG129" s="41">
        <v>376</v>
      </c>
      <c r="AH129" s="23" t="s">
        <v>4</v>
      </c>
      <c r="AI129" s="41"/>
      <c r="AJ129" s="41"/>
      <c r="AK129" s="41" t="s">
        <v>82</v>
      </c>
      <c r="AL129" s="1">
        <v>354</v>
      </c>
      <c r="AM129" s="71"/>
    </row>
    <row r="130" spans="32:39" ht="15">
      <c r="AF130" s="41" t="s">
        <v>77</v>
      </c>
      <c r="AG130" s="41">
        <v>372</v>
      </c>
      <c r="AH130" s="68"/>
      <c r="AI130" s="68"/>
      <c r="AJ130" s="68"/>
      <c r="AK130" s="41" t="s">
        <v>52</v>
      </c>
      <c r="AL130" s="1">
        <v>398</v>
      </c>
      <c r="AM130" s="71" t="s">
        <v>4</v>
      </c>
    </row>
    <row r="131" spans="32:39" ht="15">
      <c r="AF131" s="41" t="s">
        <v>61</v>
      </c>
      <c r="AG131" s="41">
        <v>371</v>
      </c>
      <c r="AH131" s="68"/>
      <c r="AI131" s="68"/>
      <c r="AJ131" s="68"/>
      <c r="AK131" s="41" t="s">
        <v>51</v>
      </c>
      <c r="AL131" s="1">
        <v>382</v>
      </c>
      <c r="AM131" s="72" t="s">
        <v>4</v>
      </c>
    </row>
    <row r="132" spans="32:39" ht="15">
      <c r="AF132" s="41" t="s">
        <v>59</v>
      </c>
      <c r="AG132" s="41">
        <v>361</v>
      </c>
      <c r="AH132" s="23"/>
      <c r="AI132" s="68"/>
      <c r="AJ132" s="68"/>
      <c r="AK132" s="41" t="s">
        <v>53</v>
      </c>
      <c r="AL132" s="1">
        <v>388</v>
      </c>
      <c r="AM132" s="71" t="s">
        <v>4</v>
      </c>
    </row>
    <row r="133" spans="32:39" ht="15">
      <c r="AF133" s="41"/>
      <c r="AG133" s="41">
        <f>SUM(AG129:AG132)</f>
        <v>1480</v>
      </c>
      <c r="AH133" s="68"/>
      <c r="AI133" s="68"/>
      <c r="AJ133" s="68"/>
      <c r="AK133" s="68"/>
      <c r="AL133" s="41">
        <f>SUM(AL129:AL132)</f>
        <v>1522</v>
      </c>
      <c r="AM133" s="41"/>
    </row>
    <row r="136" ht="15">
      <c r="AE136" s="55">
        <v>41230</v>
      </c>
    </row>
    <row r="137" spans="32:39" ht="15">
      <c r="AF137" s="53" t="s">
        <v>69</v>
      </c>
      <c r="AG137" s="53"/>
      <c r="AH137" s="41">
        <v>4</v>
      </c>
      <c r="AI137" s="70" t="s">
        <v>19</v>
      </c>
      <c r="AJ137" s="41">
        <v>2</v>
      </c>
      <c r="AK137" s="53" t="s">
        <v>11</v>
      </c>
      <c r="AL137" s="53"/>
      <c r="AM137" s="1"/>
    </row>
    <row r="138" spans="32:40" ht="15">
      <c r="AF138" s="41" t="s">
        <v>41</v>
      </c>
      <c r="AG138" s="41">
        <v>394</v>
      </c>
      <c r="AH138" s="70"/>
      <c r="AI138" s="41"/>
      <c r="AJ138" s="41"/>
      <c r="AK138" s="41" t="s">
        <v>59</v>
      </c>
      <c r="AL138" s="1">
        <v>424</v>
      </c>
      <c r="AM138" s="1"/>
      <c r="AN138" s="49" t="s">
        <v>4</v>
      </c>
    </row>
    <row r="139" spans="32:39" ht="15">
      <c r="AF139" s="41" t="s">
        <v>39</v>
      </c>
      <c r="AG139" s="41">
        <v>417</v>
      </c>
      <c r="AH139" s="70" t="s">
        <v>4</v>
      </c>
      <c r="AI139" s="70"/>
      <c r="AJ139" s="70"/>
      <c r="AK139" s="41" t="s">
        <v>61</v>
      </c>
      <c r="AL139" s="1">
        <v>386</v>
      </c>
      <c r="AM139" s="1"/>
    </row>
    <row r="140" spans="32:40" ht="15">
      <c r="AF140" s="41" t="s">
        <v>55</v>
      </c>
      <c r="AG140" s="41">
        <v>397</v>
      </c>
      <c r="AH140" s="70" t="s">
        <v>4</v>
      </c>
      <c r="AI140" s="70"/>
      <c r="AJ140" s="70"/>
      <c r="AK140" s="41" t="s">
        <v>60</v>
      </c>
      <c r="AL140" s="1">
        <v>394</v>
      </c>
      <c r="AM140" s="42"/>
      <c r="AN140" s="49" t="s">
        <v>4</v>
      </c>
    </row>
    <row r="141" spans="32:39" ht="15">
      <c r="AF141" s="41" t="s">
        <v>44</v>
      </c>
      <c r="AG141" s="41">
        <v>383</v>
      </c>
      <c r="AH141" s="70"/>
      <c r="AI141" s="70"/>
      <c r="AJ141" s="70"/>
      <c r="AK141" s="41" t="s">
        <v>62</v>
      </c>
      <c r="AL141" s="1">
        <v>367</v>
      </c>
      <c r="AM141" s="1"/>
    </row>
    <row r="142" spans="32:39" ht="15">
      <c r="AF142" s="41"/>
      <c r="AG142" s="41">
        <f>SUM(AG138:AG141)</f>
        <v>1591</v>
      </c>
      <c r="AH142" s="70"/>
      <c r="AI142" s="70"/>
      <c r="AJ142" s="70"/>
      <c r="AK142" s="70"/>
      <c r="AL142" s="41">
        <f>SUM(AL138:AL141)</f>
        <v>1571</v>
      </c>
      <c r="AM142" s="41"/>
    </row>
    <row r="146" ht="15">
      <c r="AE146" s="55">
        <v>41230</v>
      </c>
    </row>
    <row r="147" spans="32:38" ht="15">
      <c r="AF147" s="53" t="s">
        <v>26</v>
      </c>
      <c r="AG147" s="53"/>
      <c r="AH147" s="41">
        <v>4</v>
      </c>
      <c r="AI147" s="70" t="s">
        <v>19</v>
      </c>
      <c r="AJ147" s="41">
        <v>2</v>
      </c>
      <c r="AK147" s="53" t="s">
        <v>0</v>
      </c>
      <c r="AL147" s="53"/>
    </row>
    <row r="148" spans="32:39" ht="15">
      <c r="AF148" s="41" t="s">
        <v>50</v>
      </c>
      <c r="AG148" s="41">
        <v>405</v>
      </c>
      <c r="AH148" s="70"/>
      <c r="AI148" s="41"/>
      <c r="AJ148" s="41"/>
      <c r="AK148" s="41" t="s">
        <v>48</v>
      </c>
      <c r="AL148" s="1">
        <v>417</v>
      </c>
      <c r="AM148" s="49" t="s">
        <v>4</v>
      </c>
    </row>
    <row r="149" spans="32:38" ht="15">
      <c r="AF149" s="41" t="s">
        <v>52</v>
      </c>
      <c r="AG149" s="41">
        <v>406</v>
      </c>
      <c r="AH149" s="70" t="s">
        <v>4</v>
      </c>
      <c r="AI149" s="70"/>
      <c r="AJ149" s="70"/>
      <c r="AK149" s="41" t="s">
        <v>83</v>
      </c>
      <c r="AL149" s="1">
        <v>401</v>
      </c>
    </row>
    <row r="150" spans="32:38" ht="15">
      <c r="AF150" s="41" t="s">
        <v>51</v>
      </c>
      <c r="AG150" s="41">
        <v>420</v>
      </c>
      <c r="AH150" s="70" t="s">
        <v>4</v>
      </c>
      <c r="AI150" s="70"/>
      <c r="AJ150" s="70"/>
      <c r="AK150" s="41" t="s">
        <v>80</v>
      </c>
      <c r="AL150" s="1">
        <v>378</v>
      </c>
    </row>
    <row r="151" spans="32:39" ht="15">
      <c r="AF151" s="41" t="s">
        <v>53</v>
      </c>
      <c r="AG151" s="41">
        <v>393</v>
      </c>
      <c r="AH151" s="70"/>
      <c r="AI151" s="70"/>
      <c r="AJ151" s="70"/>
      <c r="AK151" s="41" t="s">
        <v>46</v>
      </c>
      <c r="AL151" s="1">
        <v>410</v>
      </c>
      <c r="AM151" s="49" t="s">
        <v>4</v>
      </c>
    </row>
    <row r="152" spans="32:38" ht="15">
      <c r="AF152" s="41"/>
      <c r="AG152" s="41">
        <f>SUM(AG148:AG151)</f>
        <v>1624</v>
      </c>
      <c r="AH152" s="70"/>
      <c r="AI152" s="70"/>
      <c r="AJ152" s="70"/>
      <c r="AK152" s="70"/>
      <c r="AL152" s="41">
        <f>SUM(AL148:AL151)</f>
        <v>1606</v>
      </c>
    </row>
    <row r="156" ht="15">
      <c r="AE156" s="55">
        <v>41230</v>
      </c>
    </row>
    <row r="157" spans="32:38" ht="15">
      <c r="AF157" s="53" t="s">
        <v>34</v>
      </c>
      <c r="AG157" s="53"/>
      <c r="AH157" s="41">
        <v>5</v>
      </c>
      <c r="AI157" s="84" t="s">
        <v>19</v>
      </c>
      <c r="AJ157" s="41">
        <v>1</v>
      </c>
      <c r="AK157" s="53" t="s">
        <v>0</v>
      </c>
      <c r="AL157" s="53"/>
    </row>
    <row r="158" spans="32:38" ht="15">
      <c r="AF158" s="41" t="s">
        <v>35</v>
      </c>
      <c r="AG158" s="41">
        <v>372</v>
      </c>
      <c r="AH158" s="84" t="s">
        <v>4</v>
      </c>
      <c r="AI158" s="41"/>
      <c r="AJ158" s="41"/>
      <c r="AK158" s="41" t="s">
        <v>49</v>
      </c>
      <c r="AL158" s="1">
        <v>261</v>
      </c>
    </row>
    <row r="159" spans="32:38" ht="15">
      <c r="AF159" s="41" t="s">
        <v>38</v>
      </c>
      <c r="AG159" s="41">
        <v>370</v>
      </c>
      <c r="AH159" s="84" t="s">
        <v>4</v>
      </c>
      <c r="AI159" s="84"/>
      <c r="AJ159" s="84"/>
      <c r="AK159" s="41" t="s">
        <v>84</v>
      </c>
      <c r="AL159" s="1">
        <v>326</v>
      </c>
    </row>
    <row r="160" spans="32:38" ht="15">
      <c r="AF160" s="41" t="s">
        <v>36</v>
      </c>
      <c r="AG160" s="41">
        <v>373</v>
      </c>
      <c r="AH160" s="84" t="s">
        <v>4</v>
      </c>
      <c r="AI160" s="84"/>
      <c r="AJ160" s="84"/>
      <c r="AK160" s="41" t="s">
        <v>48</v>
      </c>
      <c r="AL160" s="1">
        <v>348</v>
      </c>
    </row>
    <row r="161" spans="32:39" ht="15">
      <c r="AF161" s="41" t="s">
        <v>37</v>
      </c>
      <c r="AG161" s="41">
        <v>370</v>
      </c>
      <c r="AH161" s="84"/>
      <c r="AI161" s="84"/>
      <c r="AJ161" s="84"/>
      <c r="AK161" s="41" t="s">
        <v>46</v>
      </c>
      <c r="AL161" s="1">
        <v>386</v>
      </c>
      <c r="AM161" s="49" t="s">
        <v>4</v>
      </c>
    </row>
    <row r="162" spans="32:38" ht="15">
      <c r="AF162" s="41"/>
      <c r="AG162" s="41">
        <f>SUM(AG158:AG161)</f>
        <v>1485</v>
      </c>
      <c r="AH162" s="84"/>
      <c r="AI162" s="84"/>
      <c r="AJ162" s="84"/>
      <c r="AK162" s="84"/>
      <c r="AL162" s="41">
        <f>SUM(AL158:AL161)</f>
        <v>1321</v>
      </c>
    </row>
    <row r="166" ht="15">
      <c r="AE166" s="55">
        <v>41324</v>
      </c>
    </row>
    <row r="167" spans="32:38" ht="15">
      <c r="AF167" s="53" t="s">
        <v>34</v>
      </c>
      <c r="AG167" s="53"/>
      <c r="AH167" s="41">
        <v>6</v>
      </c>
      <c r="AI167" s="85" t="s">
        <v>19</v>
      </c>
      <c r="AJ167" s="41">
        <v>0</v>
      </c>
      <c r="AK167" s="53" t="s">
        <v>69</v>
      </c>
      <c r="AL167" s="53"/>
    </row>
    <row r="168" spans="32:38" ht="15">
      <c r="AF168" s="41" t="s">
        <v>85</v>
      </c>
      <c r="AG168" s="41">
        <v>391</v>
      </c>
      <c r="AH168" s="85" t="s">
        <v>4</v>
      </c>
      <c r="AI168" s="41"/>
      <c r="AJ168" s="41"/>
      <c r="AK168" s="41" t="s">
        <v>43</v>
      </c>
      <c r="AL168" s="1">
        <v>318</v>
      </c>
    </row>
    <row r="169" spans="32:38" ht="15">
      <c r="AF169" s="41" t="s">
        <v>35</v>
      </c>
      <c r="AG169" s="41">
        <v>377</v>
      </c>
      <c r="AH169" s="85" t="s">
        <v>4</v>
      </c>
      <c r="AI169" s="85"/>
      <c r="AJ169" s="85"/>
      <c r="AK169" s="41" t="s">
        <v>39</v>
      </c>
      <c r="AL169" s="1">
        <v>338</v>
      </c>
    </row>
    <row r="170" spans="32:38" ht="15">
      <c r="AF170" s="41" t="s">
        <v>38</v>
      </c>
      <c r="AG170" s="41">
        <v>371</v>
      </c>
      <c r="AH170" s="85" t="s">
        <v>4</v>
      </c>
      <c r="AI170" s="85"/>
      <c r="AJ170" s="85"/>
      <c r="AK170" s="41" t="s">
        <v>55</v>
      </c>
      <c r="AL170" s="1">
        <v>318</v>
      </c>
    </row>
    <row r="171" spans="32:38" ht="15">
      <c r="AF171" s="41" t="s">
        <v>37</v>
      </c>
      <c r="AG171" s="41">
        <v>367</v>
      </c>
      <c r="AH171" s="85" t="s">
        <v>4</v>
      </c>
      <c r="AI171" s="85"/>
      <c r="AJ171" s="85"/>
      <c r="AK171" s="41" t="s">
        <v>41</v>
      </c>
      <c r="AL171" s="1">
        <v>327</v>
      </c>
    </row>
    <row r="172" spans="32:38" ht="15">
      <c r="AF172" s="41"/>
      <c r="AG172" s="41">
        <f>SUM(AG168:AG171)</f>
        <v>1506</v>
      </c>
      <c r="AH172" s="85"/>
      <c r="AI172" s="85"/>
      <c r="AJ172" s="85"/>
      <c r="AK172" s="85"/>
      <c r="AL172" s="41">
        <f>SUM(AL168:AL171)</f>
        <v>1301</v>
      </c>
    </row>
    <row r="176" ht="15">
      <c r="AE176" s="55">
        <v>41324</v>
      </c>
    </row>
    <row r="177" spans="32:38" ht="15">
      <c r="AF177" s="53" t="s">
        <v>26</v>
      </c>
      <c r="AG177" s="53"/>
      <c r="AH177" s="41">
        <v>4</v>
      </c>
      <c r="AI177" s="85" t="s">
        <v>19</v>
      </c>
      <c r="AJ177" s="41">
        <v>2</v>
      </c>
      <c r="AK177" s="53" t="s">
        <v>69</v>
      </c>
      <c r="AL177" s="53"/>
    </row>
    <row r="178" spans="32:38" ht="15">
      <c r="AF178" s="41" t="s">
        <v>50</v>
      </c>
      <c r="AG178" s="41">
        <v>379</v>
      </c>
      <c r="AH178" s="85"/>
      <c r="AI178" s="41"/>
      <c r="AJ178" s="41"/>
      <c r="AK178" s="41" t="s">
        <v>41</v>
      </c>
      <c r="AL178" s="1">
        <v>349</v>
      </c>
    </row>
    <row r="179" spans="32:39" ht="15">
      <c r="AF179" s="41" t="s">
        <v>52</v>
      </c>
      <c r="AG179" s="41">
        <v>401</v>
      </c>
      <c r="AH179" s="85"/>
      <c r="AI179" s="85" t="s">
        <v>4</v>
      </c>
      <c r="AJ179" s="85"/>
      <c r="AK179" s="41" t="s">
        <v>43</v>
      </c>
      <c r="AL179" s="1">
        <v>394</v>
      </c>
      <c r="AM179" s="49" t="s">
        <v>4</v>
      </c>
    </row>
    <row r="180" spans="32:38" ht="15">
      <c r="AF180" s="41" t="s">
        <v>51</v>
      </c>
      <c r="AG180" s="41">
        <v>393</v>
      </c>
      <c r="AH180" s="85"/>
      <c r="AI180" s="85"/>
      <c r="AJ180" s="85"/>
      <c r="AK180" s="41" t="s">
        <v>39</v>
      </c>
      <c r="AL180" s="1">
        <v>353</v>
      </c>
    </row>
    <row r="181" spans="32:39" ht="15">
      <c r="AF181" s="41" t="s">
        <v>53</v>
      </c>
      <c r="AG181" s="41">
        <v>407</v>
      </c>
      <c r="AH181" s="85"/>
      <c r="AI181" s="85" t="s">
        <v>4</v>
      </c>
      <c r="AJ181" s="85"/>
      <c r="AK181" s="41" t="s">
        <v>44</v>
      </c>
      <c r="AL181" s="1">
        <v>407</v>
      </c>
      <c r="AM181" s="49" t="s">
        <v>4</v>
      </c>
    </row>
    <row r="182" spans="32:38" ht="15">
      <c r="AF182" s="41"/>
      <c r="AG182" s="41">
        <f>SUM(AG178:AG181)</f>
        <v>1580</v>
      </c>
      <c r="AH182" s="85"/>
      <c r="AI182" s="85"/>
      <c r="AJ182" s="85"/>
      <c r="AK182" s="85"/>
      <c r="AL182" s="41">
        <f>SUM(AL178:AL181)</f>
        <v>1503</v>
      </c>
    </row>
    <row r="186" ht="15">
      <c r="AE186" s="55">
        <v>41329</v>
      </c>
    </row>
    <row r="187" spans="32:38" ht="15">
      <c r="AF187" s="53" t="s">
        <v>34</v>
      </c>
      <c r="AG187" s="53"/>
      <c r="AH187" s="41">
        <v>6</v>
      </c>
      <c r="AI187" s="85" t="s">
        <v>19</v>
      </c>
      <c r="AJ187" s="41">
        <v>0</v>
      </c>
      <c r="AK187" s="53" t="s">
        <v>11</v>
      </c>
      <c r="AL187" s="53"/>
    </row>
    <row r="188" spans="32:38" ht="15">
      <c r="AF188" s="41" t="s">
        <v>36</v>
      </c>
      <c r="AG188" s="41">
        <v>380</v>
      </c>
      <c r="AH188" s="85" t="s">
        <v>4</v>
      </c>
      <c r="AI188" s="41"/>
      <c r="AJ188" s="41"/>
      <c r="AK188" s="41" t="s">
        <v>59</v>
      </c>
      <c r="AL188" s="1">
        <v>330</v>
      </c>
    </row>
    <row r="189" spans="32:38" ht="15">
      <c r="AF189" s="41" t="s">
        <v>68</v>
      </c>
      <c r="AG189" s="41">
        <v>378</v>
      </c>
      <c r="AH189" s="85" t="s">
        <v>4</v>
      </c>
      <c r="AI189" s="85"/>
      <c r="AJ189" s="85"/>
      <c r="AK189" s="41" t="s">
        <v>86</v>
      </c>
      <c r="AL189" s="1">
        <v>323</v>
      </c>
    </row>
    <row r="190" spans="32:38" ht="15">
      <c r="AF190" s="41" t="s">
        <v>38</v>
      </c>
      <c r="AG190" s="41">
        <v>382</v>
      </c>
      <c r="AH190" s="85" t="s">
        <v>4</v>
      </c>
      <c r="AI190" s="85"/>
      <c r="AJ190" s="85"/>
      <c r="AK190" s="41" t="s">
        <v>61</v>
      </c>
      <c r="AL190" s="1">
        <v>364</v>
      </c>
    </row>
    <row r="191" spans="32:38" ht="15">
      <c r="AF191" s="41" t="s">
        <v>37</v>
      </c>
      <c r="AG191" s="41">
        <v>380</v>
      </c>
      <c r="AH191" s="85" t="s">
        <v>4</v>
      </c>
      <c r="AI191" s="85"/>
      <c r="AJ191" s="85"/>
      <c r="AK191" s="41" t="s">
        <v>87</v>
      </c>
      <c r="AL191" s="1">
        <v>360</v>
      </c>
    </row>
    <row r="192" spans="32:38" ht="15">
      <c r="AF192" s="41"/>
      <c r="AG192" s="41">
        <f>SUM(AG188:AG191)</f>
        <v>1520</v>
      </c>
      <c r="AH192" s="85"/>
      <c r="AI192" s="85"/>
      <c r="AJ192" s="85"/>
      <c r="AK192" s="85"/>
      <c r="AL192" s="41">
        <f>SUM(AL188:AL191)</f>
        <v>1377</v>
      </c>
    </row>
    <row r="193" spans="13:38" ht="15"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F193" s="41"/>
      <c r="AG193" s="41"/>
      <c r="AH193" s="85"/>
      <c r="AI193" s="85"/>
      <c r="AJ193" s="85"/>
      <c r="AK193" s="85"/>
      <c r="AL193" s="41"/>
    </row>
    <row r="194" spans="13:38" ht="15"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F194" s="41"/>
      <c r="AG194" s="41"/>
      <c r="AH194" s="85"/>
      <c r="AI194" s="85"/>
      <c r="AJ194" s="85"/>
      <c r="AK194" s="85"/>
      <c r="AL194" s="41"/>
    </row>
    <row r="196" ht="15">
      <c r="AE196" s="55">
        <v>41335</v>
      </c>
    </row>
    <row r="197" spans="32:38" ht="15">
      <c r="AF197" s="53" t="s">
        <v>69</v>
      </c>
      <c r="AG197" s="53"/>
      <c r="AH197" s="41">
        <v>4</v>
      </c>
      <c r="AI197" s="85" t="s">
        <v>19</v>
      </c>
      <c r="AJ197" s="41">
        <v>2</v>
      </c>
      <c r="AK197" s="53" t="s">
        <v>0</v>
      </c>
      <c r="AL197" s="53"/>
    </row>
    <row r="198" spans="32:38" ht="15">
      <c r="AF198" s="41" t="s">
        <v>88</v>
      </c>
      <c r="AG198" s="41">
        <v>375</v>
      </c>
      <c r="AH198" s="85"/>
      <c r="AI198" s="41"/>
      <c r="AJ198" s="41"/>
      <c r="AK198" s="41" t="s">
        <v>46</v>
      </c>
      <c r="AL198" s="1">
        <v>360</v>
      </c>
    </row>
    <row r="199" spans="32:38" ht="15">
      <c r="AF199" s="41" t="s">
        <v>39</v>
      </c>
      <c r="AG199" s="41">
        <v>409</v>
      </c>
      <c r="AH199" s="85" t="s">
        <v>4</v>
      </c>
      <c r="AI199" s="85"/>
      <c r="AJ199" s="85"/>
      <c r="AK199" s="41" t="s">
        <v>80</v>
      </c>
      <c r="AL199" s="1">
        <v>346</v>
      </c>
    </row>
    <row r="200" spans="32:39" ht="15">
      <c r="AF200" s="41" t="s">
        <v>55</v>
      </c>
      <c r="AG200" s="41">
        <v>390</v>
      </c>
      <c r="AH200" s="85"/>
      <c r="AI200" s="85"/>
      <c r="AJ200" s="85"/>
      <c r="AK200" s="41" t="s">
        <v>81</v>
      </c>
      <c r="AL200" s="1">
        <v>408</v>
      </c>
      <c r="AM200" s="49" t="s">
        <v>4</v>
      </c>
    </row>
    <row r="201" spans="32:39" ht="15">
      <c r="AF201" s="41" t="s">
        <v>44</v>
      </c>
      <c r="AG201" s="41">
        <v>405</v>
      </c>
      <c r="AH201" s="85" t="s">
        <v>4</v>
      </c>
      <c r="AI201" s="85"/>
      <c r="AJ201" s="85"/>
      <c r="AK201" s="41" t="s">
        <v>48</v>
      </c>
      <c r="AL201" s="1">
        <v>427</v>
      </c>
      <c r="AM201" s="49" t="s">
        <v>4</v>
      </c>
    </row>
    <row r="202" spans="32:38" ht="15">
      <c r="AF202" s="41"/>
      <c r="AG202" s="41">
        <f>SUM(AG198:AG201)</f>
        <v>1579</v>
      </c>
      <c r="AH202" s="85"/>
      <c r="AI202" s="85"/>
      <c r="AJ202" s="85"/>
      <c r="AK202" s="85"/>
      <c r="AL202" s="41">
        <f>SUM(AL198:AL201)</f>
        <v>1541</v>
      </c>
    </row>
    <row r="206" ht="15">
      <c r="AE206" s="55">
        <v>41336</v>
      </c>
    </row>
    <row r="207" spans="32:38" ht="15">
      <c r="AF207" s="53" t="s">
        <v>26</v>
      </c>
      <c r="AG207" s="53"/>
      <c r="AH207" s="41">
        <v>5</v>
      </c>
      <c r="AI207" s="85" t="s">
        <v>19</v>
      </c>
      <c r="AJ207" s="41">
        <v>1</v>
      </c>
      <c r="AK207" s="53" t="s">
        <v>11</v>
      </c>
      <c r="AL207" s="53"/>
    </row>
    <row r="208" spans="32:38" ht="15">
      <c r="AF208" s="41" t="s">
        <v>74</v>
      </c>
      <c r="AG208" s="41">
        <v>410</v>
      </c>
      <c r="AH208" s="85" t="s">
        <v>4</v>
      </c>
      <c r="AI208" s="41"/>
      <c r="AJ208" s="41"/>
      <c r="AK208" s="41" t="s">
        <v>59</v>
      </c>
      <c r="AL208" s="1">
        <v>390</v>
      </c>
    </row>
    <row r="209" spans="32:38" ht="15">
      <c r="AF209" s="41" t="s">
        <v>52</v>
      </c>
      <c r="AG209" s="41">
        <v>408</v>
      </c>
      <c r="AH209" s="85" t="s">
        <v>4</v>
      </c>
      <c r="AI209" s="85"/>
      <c r="AJ209" s="85"/>
      <c r="AK209" s="41" t="s">
        <v>60</v>
      </c>
      <c r="AL209" s="1">
        <v>385</v>
      </c>
    </row>
    <row r="210" spans="32:38" ht="15">
      <c r="AF210" s="41" t="s">
        <v>51</v>
      </c>
      <c r="AG210" s="41">
        <v>431</v>
      </c>
      <c r="AH210" s="85" t="s">
        <v>4</v>
      </c>
      <c r="AI210" s="85"/>
      <c r="AJ210" s="85"/>
      <c r="AK210" s="41" t="s">
        <v>61</v>
      </c>
      <c r="AL210" s="1">
        <v>402</v>
      </c>
    </row>
    <row r="211" spans="32:39" ht="15">
      <c r="AF211" s="41" t="s">
        <v>53</v>
      </c>
      <c r="AG211" s="41">
        <v>374</v>
      </c>
      <c r="AH211" s="85"/>
      <c r="AI211" s="85"/>
      <c r="AJ211" s="85"/>
      <c r="AK211" s="41" t="s">
        <v>62</v>
      </c>
      <c r="AL211" s="1">
        <v>425</v>
      </c>
      <c r="AM211" s="49" t="s">
        <v>4</v>
      </c>
    </row>
    <row r="212" spans="32:38" ht="15">
      <c r="AF212" s="41"/>
      <c r="AG212" s="41">
        <f>SUM(AG208:AG211)</f>
        <v>1623</v>
      </c>
      <c r="AH212" s="85"/>
      <c r="AI212" s="85"/>
      <c r="AJ212" s="85"/>
      <c r="AK212" s="85"/>
      <c r="AL212" s="41">
        <f>SUM(AL208:AL211)</f>
        <v>1602</v>
      </c>
    </row>
    <row r="216" ht="15">
      <c r="AE216" s="55">
        <v>41370</v>
      </c>
    </row>
    <row r="217" spans="32:38" ht="15">
      <c r="AF217" s="53" t="s">
        <v>69</v>
      </c>
      <c r="AG217" s="53"/>
      <c r="AH217" s="41">
        <v>2</v>
      </c>
      <c r="AI217" s="85" t="s">
        <v>19</v>
      </c>
      <c r="AJ217" s="41">
        <v>4</v>
      </c>
      <c r="AK217" s="53" t="s">
        <v>26</v>
      </c>
      <c r="AL217" s="53"/>
    </row>
    <row r="218" spans="32:38" ht="15">
      <c r="AF218" s="41" t="s">
        <v>88</v>
      </c>
      <c r="AG218" s="41">
        <v>437</v>
      </c>
      <c r="AH218" s="85" t="s">
        <v>4</v>
      </c>
      <c r="AI218" s="41"/>
      <c r="AJ218" s="41"/>
      <c r="AK218" s="41" t="s">
        <v>89</v>
      </c>
      <c r="AL218" s="1">
        <v>401</v>
      </c>
    </row>
    <row r="219" spans="32:39" ht="15">
      <c r="AF219" s="41" t="s">
        <v>39</v>
      </c>
      <c r="AG219" s="41">
        <v>384</v>
      </c>
      <c r="AH219" s="85"/>
      <c r="AI219" s="85"/>
      <c r="AJ219" s="85"/>
      <c r="AK219" s="41" t="s">
        <v>90</v>
      </c>
      <c r="AL219" s="1">
        <v>409</v>
      </c>
      <c r="AM219" s="49" t="s">
        <v>4</v>
      </c>
    </row>
    <row r="220" spans="32:38" ht="15">
      <c r="AF220" s="41" t="s">
        <v>55</v>
      </c>
      <c r="AG220" s="41">
        <v>376</v>
      </c>
      <c r="AH220" s="85"/>
      <c r="AI220" s="85"/>
      <c r="AJ220" s="85"/>
      <c r="AK220" s="41" t="s">
        <v>53</v>
      </c>
      <c r="AL220" s="1">
        <v>397</v>
      </c>
    </row>
    <row r="221" spans="32:39" ht="15">
      <c r="AF221" s="41" t="s">
        <v>44</v>
      </c>
      <c r="AG221" s="41">
        <v>419</v>
      </c>
      <c r="AH221" s="85" t="s">
        <v>4</v>
      </c>
      <c r="AI221" s="85"/>
      <c r="AJ221" s="85"/>
      <c r="AK221" s="41" t="s">
        <v>74</v>
      </c>
      <c r="AL221" s="1">
        <v>416</v>
      </c>
      <c r="AM221" s="49" t="s">
        <v>4</v>
      </c>
    </row>
    <row r="222" spans="32:38" ht="15">
      <c r="AF222" s="41"/>
      <c r="AG222" s="41">
        <f>SUM(AG218:AG221)</f>
        <v>1616</v>
      </c>
      <c r="AH222" s="85"/>
      <c r="AI222" s="85"/>
      <c r="AJ222" s="85"/>
      <c r="AK222" s="85"/>
      <c r="AL222" s="41">
        <f>SUM(AL218:AL221)</f>
        <v>1623</v>
      </c>
    </row>
    <row r="226" ht="15">
      <c r="AE226" s="55">
        <v>41384</v>
      </c>
    </row>
    <row r="227" spans="32:38" ht="15">
      <c r="AF227" s="53" t="s">
        <v>26</v>
      </c>
      <c r="AG227" s="53"/>
      <c r="AH227" s="41">
        <v>3</v>
      </c>
      <c r="AI227" s="85" t="s">
        <v>19</v>
      </c>
      <c r="AJ227" s="41">
        <v>3</v>
      </c>
      <c r="AK227" s="53" t="s">
        <v>0</v>
      </c>
      <c r="AL227" s="53"/>
    </row>
    <row r="228" spans="32:39" ht="15">
      <c r="AF228" s="41" t="s">
        <v>50</v>
      </c>
      <c r="AG228" s="41">
        <f>186+182</f>
        <v>368</v>
      </c>
      <c r="AH228" s="85"/>
      <c r="AI228" s="41"/>
      <c r="AJ228" s="41"/>
      <c r="AK228" s="41" t="s">
        <v>46</v>
      </c>
      <c r="AL228" s="1">
        <v>413</v>
      </c>
      <c r="AM228" s="49" t="s">
        <v>4</v>
      </c>
    </row>
    <row r="229" spans="32:38" ht="15">
      <c r="AF229" s="41" t="s">
        <v>52</v>
      </c>
      <c r="AG229" s="41">
        <v>420</v>
      </c>
      <c r="AH229" s="85" t="s">
        <v>4</v>
      </c>
      <c r="AI229" s="85"/>
      <c r="AJ229" s="85"/>
      <c r="AK229" s="41" t="s">
        <v>80</v>
      </c>
      <c r="AL229" s="1">
        <v>390</v>
      </c>
    </row>
    <row r="230" spans="32:38" ht="15">
      <c r="AF230" s="41" t="s">
        <v>53</v>
      </c>
      <c r="AG230" s="41">
        <v>420</v>
      </c>
      <c r="AH230" s="85" t="s">
        <v>4</v>
      </c>
      <c r="AI230" s="85"/>
      <c r="AJ230" s="85"/>
      <c r="AK230" s="41" t="s">
        <v>48</v>
      </c>
      <c r="AL230" s="1">
        <v>402</v>
      </c>
    </row>
    <row r="231" spans="32:39" ht="15">
      <c r="AF231" s="41" t="s">
        <v>74</v>
      </c>
      <c r="AG231" s="41">
        <v>400</v>
      </c>
      <c r="AH231" s="85"/>
      <c r="AI231" s="85"/>
      <c r="AJ231" s="85"/>
      <c r="AK231" s="41" t="s">
        <v>49</v>
      </c>
      <c r="AL231" s="1">
        <v>403</v>
      </c>
      <c r="AM231" s="49" t="s">
        <v>4</v>
      </c>
    </row>
    <row r="232" spans="32:38" ht="15">
      <c r="AF232" s="41"/>
      <c r="AG232" s="41">
        <f>SUM(AG228:AG231)</f>
        <v>1608</v>
      </c>
      <c r="AH232" s="85"/>
      <c r="AI232" s="85"/>
      <c r="AJ232" s="85"/>
      <c r="AK232" s="85"/>
      <c r="AL232" s="41">
        <f>SUM(AL228:AL231)</f>
        <v>1608</v>
      </c>
    </row>
    <row r="236" ht="15">
      <c r="AE236" s="55">
        <v>41384</v>
      </c>
    </row>
    <row r="237" spans="32:38" ht="15">
      <c r="AF237" s="53" t="s">
        <v>69</v>
      </c>
      <c r="AG237" s="53"/>
      <c r="AH237" s="41">
        <v>4</v>
      </c>
      <c r="AI237" s="85" t="s">
        <v>19</v>
      </c>
      <c r="AJ237" s="41">
        <v>2</v>
      </c>
      <c r="AK237" s="53" t="s">
        <v>11</v>
      </c>
      <c r="AL237" s="53"/>
    </row>
    <row r="238" spans="32:38" ht="15">
      <c r="AF238" s="41" t="s">
        <v>88</v>
      </c>
      <c r="AG238" s="41">
        <v>381</v>
      </c>
      <c r="AH238" s="85" t="s">
        <v>4</v>
      </c>
      <c r="AI238" s="41"/>
      <c r="AJ238" s="41"/>
      <c r="AK238" s="41" t="s">
        <v>59</v>
      </c>
      <c r="AL238" s="1">
        <v>374</v>
      </c>
    </row>
    <row r="239" spans="32:39" ht="15">
      <c r="AF239" s="41" t="s">
        <v>55</v>
      </c>
      <c r="AG239" s="41">
        <v>361</v>
      </c>
      <c r="AH239" s="85"/>
      <c r="AI239" s="85"/>
      <c r="AJ239" s="85"/>
      <c r="AK239" s="41" t="s">
        <v>91</v>
      </c>
      <c r="AL239" s="1">
        <v>408</v>
      </c>
      <c r="AM239" s="49" t="s">
        <v>4</v>
      </c>
    </row>
    <row r="240" spans="32:38" ht="15">
      <c r="AF240" s="41" t="s">
        <v>39</v>
      </c>
      <c r="AG240" s="41">
        <v>373</v>
      </c>
      <c r="AH240" s="85"/>
      <c r="AI240" s="85"/>
      <c r="AJ240" s="85"/>
      <c r="AK240" s="41" t="s">
        <v>60</v>
      </c>
      <c r="AL240" s="1">
        <v>349</v>
      </c>
    </row>
    <row r="241" spans="32:39" ht="15">
      <c r="AF241" s="41" t="s">
        <v>44</v>
      </c>
      <c r="AG241" s="41">
        <v>413</v>
      </c>
      <c r="AH241" s="85" t="s">
        <v>4</v>
      </c>
      <c r="AI241" s="85"/>
      <c r="AJ241" s="85"/>
      <c r="AK241" s="41" t="s">
        <v>61</v>
      </c>
      <c r="AL241" s="1">
        <v>395</v>
      </c>
      <c r="AM241" s="49" t="s">
        <v>4</v>
      </c>
    </row>
    <row r="242" spans="32:38" ht="15">
      <c r="AF242" s="41"/>
      <c r="AG242" s="41">
        <f>SUM(AG238:AG241)</f>
        <v>1528</v>
      </c>
      <c r="AH242" s="85"/>
      <c r="AI242" s="85"/>
      <c r="AJ242" s="85"/>
      <c r="AK242" s="85"/>
      <c r="AL242" s="41">
        <f>SUM(AL238:AL241)</f>
        <v>1526</v>
      </c>
    </row>
    <row r="246" ht="15">
      <c r="AE246" s="55">
        <v>41384</v>
      </c>
    </row>
    <row r="247" spans="32:38" ht="15">
      <c r="AF247" s="53" t="s">
        <v>34</v>
      </c>
      <c r="AG247" s="53"/>
      <c r="AH247" s="41">
        <v>5</v>
      </c>
      <c r="AI247" s="85" t="s">
        <v>19</v>
      </c>
      <c r="AJ247" s="41">
        <v>1</v>
      </c>
      <c r="AK247" s="53" t="s">
        <v>26</v>
      </c>
      <c r="AL247" s="53"/>
    </row>
    <row r="248" spans="32:39" ht="15">
      <c r="AF248" s="41" t="s">
        <v>38</v>
      </c>
      <c r="AG248" s="41">
        <v>387</v>
      </c>
      <c r="AH248" s="85"/>
      <c r="AI248" s="41" t="s">
        <v>4</v>
      </c>
      <c r="AJ248" s="41"/>
      <c r="AK248" s="41" t="s">
        <v>50</v>
      </c>
      <c r="AL248" s="1">
        <v>364</v>
      </c>
      <c r="AM248" s="49" t="s">
        <v>4</v>
      </c>
    </row>
    <row r="249" spans="32:38" ht="15">
      <c r="AF249" s="41" t="s">
        <v>92</v>
      </c>
      <c r="AG249" s="41">
        <v>387</v>
      </c>
      <c r="AH249" s="85"/>
      <c r="AI249" s="85" t="s">
        <v>4</v>
      </c>
      <c r="AJ249" s="85"/>
      <c r="AK249" s="41" t="s">
        <v>52</v>
      </c>
      <c r="AL249" s="1">
        <v>347</v>
      </c>
    </row>
    <row r="250" spans="32:38" ht="15">
      <c r="AF250" s="41" t="s">
        <v>35</v>
      </c>
      <c r="AG250" s="41">
        <v>370</v>
      </c>
      <c r="AH250" s="85"/>
      <c r="AI250" s="85" t="s">
        <v>4</v>
      </c>
      <c r="AJ250" s="85"/>
      <c r="AK250" s="41" t="s">
        <v>51</v>
      </c>
      <c r="AL250" s="1">
        <v>338</v>
      </c>
    </row>
    <row r="251" spans="32:38" ht="15">
      <c r="AF251" s="41" t="s">
        <v>68</v>
      </c>
      <c r="AG251" s="41">
        <v>327</v>
      </c>
      <c r="AH251" s="85"/>
      <c r="AI251" s="85"/>
      <c r="AJ251" s="85"/>
      <c r="AK251" s="41" t="s">
        <v>93</v>
      </c>
      <c r="AL251" s="1">
        <v>343</v>
      </c>
    </row>
    <row r="252" spans="32:38" ht="15">
      <c r="AF252" s="41"/>
      <c r="AG252" s="41">
        <f>SUM(AG248:AG251)</f>
        <v>1471</v>
      </c>
      <c r="AH252" s="85"/>
      <c r="AI252" s="85"/>
      <c r="AJ252" s="85"/>
      <c r="AK252" s="85"/>
      <c r="AL252" s="41">
        <f>SUM(AL248:AL251)</f>
        <v>1392</v>
      </c>
    </row>
    <row r="256" ht="15">
      <c r="AE256" s="55">
        <v>41384</v>
      </c>
    </row>
    <row r="257" spans="32:38" ht="15">
      <c r="AF257" s="53" t="s">
        <v>34</v>
      </c>
      <c r="AG257" s="53"/>
      <c r="AH257" s="41">
        <v>5</v>
      </c>
      <c r="AI257" s="85" t="s">
        <v>19</v>
      </c>
      <c r="AJ257" s="41">
        <v>1</v>
      </c>
      <c r="AK257" s="53" t="s">
        <v>0</v>
      </c>
      <c r="AL257" s="53"/>
    </row>
    <row r="258" spans="32:39" ht="15">
      <c r="AF258" s="41" t="s">
        <v>92</v>
      </c>
      <c r="AG258" s="41">
        <v>372</v>
      </c>
      <c r="AH258" s="85"/>
      <c r="AI258" s="41" t="s">
        <v>4</v>
      </c>
      <c r="AJ258" s="41"/>
      <c r="AK258" s="41" t="s">
        <v>46</v>
      </c>
      <c r="AL258" s="1">
        <v>371</v>
      </c>
      <c r="AM258" s="49" t="s">
        <v>4</v>
      </c>
    </row>
    <row r="259" spans="32:38" ht="15">
      <c r="AF259" s="41" t="s">
        <v>94</v>
      </c>
      <c r="AG259" s="41">
        <v>325</v>
      </c>
      <c r="AH259" s="85"/>
      <c r="AI259" s="85" t="s">
        <v>4</v>
      </c>
      <c r="AJ259" s="85"/>
      <c r="AK259" s="41" t="s">
        <v>80</v>
      </c>
      <c r="AL259" s="1">
        <v>353</v>
      </c>
    </row>
    <row r="260" spans="32:38" ht="15">
      <c r="AF260" s="41" t="s">
        <v>35</v>
      </c>
      <c r="AG260" s="41">
        <v>371</v>
      </c>
      <c r="AH260" s="85"/>
      <c r="AI260" s="85" t="s">
        <v>4</v>
      </c>
      <c r="AJ260" s="85"/>
      <c r="AK260" s="41" t="s">
        <v>48</v>
      </c>
      <c r="AL260" s="1">
        <v>338</v>
      </c>
    </row>
    <row r="261" spans="32:38" ht="15">
      <c r="AF261" s="41" t="s">
        <v>38</v>
      </c>
      <c r="AG261" s="41">
        <v>383</v>
      </c>
      <c r="AH261" s="85"/>
      <c r="AI261" s="85"/>
      <c r="AJ261" s="85"/>
      <c r="AK261" s="41" t="s">
        <v>49</v>
      </c>
      <c r="AL261" s="1">
        <v>359</v>
      </c>
    </row>
    <row r="262" spans="32:38" ht="15">
      <c r="AF262" s="41"/>
      <c r="AG262" s="41">
        <f>SUM(AG258:AG261)</f>
        <v>1451</v>
      </c>
      <c r="AH262" s="85"/>
      <c r="AI262" s="85"/>
      <c r="AJ262" s="85"/>
      <c r="AK262" s="85"/>
      <c r="AL262" s="41">
        <f>SUM(AL258:AL261)</f>
        <v>1421</v>
      </c>
    </row>
    <row r="267" ht="15">
      <c r="AE267" s="55">
        <v>41384</v>
      </c>
    </row>
    <row r="268" spans="32:38" ht="15">
      <c r="AF268" s="53" t="s">
        <v>26</v>
      </c>
      <c r="AG268" s="53"/>
      <c r="AH268" s="41">
        <v>4</v>
      </c>
      <c r="AI268" s="85" t="s">
        <v>19</v>
      </c>
      <c r="AJ268" s="41">
        <v>2</v>
      </c>
      <c r="AK268" s="53" t="s">
        <v>34</v>
      </c>
      <c r="AL268" s="53"/>
    </row>
    <row r="269" spans="32:38" ht="15">
      <c r="AF269" s="41" t="s">
        <v>76</v>
      </c>
      <c r="AG269" s="41">
        <v>381</v>
      </c>
      <c r="AH269" s="85"/>
      <c r="AI269" s="41"/>
      <c r="AJ269" s="41"/>
      <c r="AK269" s="41" t="s">
        <v>38</v>
      </c>
      <c r="AL269" s="1">
        <v>410</v>
      </c>
    </row>
    <row r="270" spans="32:38" ht="15">
      <c r="AF270" s="41" t="s">
        <v>53</v>
      </c>
      <c r="AG270" s="41">
        <v>419</v>
      </c>
      <c r="AH270" s="85" t="s">
        <v>4</v>
      </c>
      <c r="AI270" s="85"/>
      <c r="AJ270" s="85"/>
      <c r="AK270" s="41" t="s">
        <v>68</v>
      </c>
      <c r="AL270" s="1">
        <v>348</v>
      </c>
    </row>
    <row r="271" spans="32:39" ht="15">
      <c r="AF271" s="41" t="s">
        <v>51</v>
      </c>
      <c r="AG271" s="41">
        <v>411</v>
      </c>
      <c r="AH271" s="85" t="s">
        <v>4</v>
      </c>
      <c r="AI271" s="85"/>
      <c r="AJ271" s="85"/>
      <c r="AK271" s="41" t="s">
        <v>36</v>
      </c>
      <c r="AL271" s="1">
        <v>414</v>
      </c>
      <c r="AM271" s="49" t="s">
        <v>4</v>
      </c>
    </row>
    <row r="272" spans="32:39" ht="15">
      <c r="AF272" s="41" t="s">
        <v>74</v>
      </c>
      <c r="AG272" s="41">
        <v>390</v>
      </c>
      <c r="AH272" s="85"/>
      <c r="AI272" s="85"/>
      <c r="AJ272" s="85"/>
      <c r="AK272" s="41" t="s">
        <v>35</v>
      </c>
      <c r="AL272" s="1">
        <v>414</v>
      </c>
      <c r="AM272" s="49" t="s">
        <v>4</v>
      </c>
    </row>
    <row r="273" spans="32:38" ht="15">
      <c r="AF273" s="41"/>
      <c r="AG273" s="41">
        <f>SUM(AG269:AG272)</f>
        <v>1601</v>
      </c>
      <c r="AH273" s="85"/>
      <c r="AI273" s="85"/>
      <c r="AJ273" s="85"/>
      <c r="AK273" s="85"/>
      <c r="AL273" s="41">
        <f>SUM(AL269:AL272)</f>
        <v>1586</v>
      </c>
    </row>
  </sheetData>
  <sheetProtection selectLockedCells="1" selectUnlockedCells="1"/>
  <mergeCells count="12">
    <mergeCell ref="M22:O28"/>
    <mergeCell ref="P22:R28"/>
    <mergeCell ref="S22:U28"/>
    <mergeCell ref="V22:X28"/>
    <mergeCell ref="Y22:AA28"/>
    <mergeCell ref="A7:J7"/>
    <mergeCell ref="M7:O13"/>
    <mergeCell ref="P7:R13"/>
    <mergeCell ref="S7:U13"/>
    <mergeCell ref="V7:X13"/>
    <mergeCell ref="Y7:AA13"/>
    <mergeCell ref="A9:J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Oláh Krisztián</dc:creator>
  <cp:keywords/>
  <dc:description/>
  <cp:lastModifiedBy>Oláh Krisztián</cp:lastModifiedBy>
  <dcterms:created xsi:type="dcterms:W3CDTF">2011-09-20T10:52:14Z</dcterms:created>
  <dcterms:modified xsi:type="dcterms:W3CDTF">2013-05-08T12:01:25Z</dcterms:modified>
  <cp:category/>
  <cp:version/>
  <cp:contentType/>
  <cp:contentStatus/>
</cp:coreProperties>
</file>